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库统计表  " sheetId="1" r:id="rId1"/>
  </sheets>
  <definedNames>
    <definedName name="_xlnm._FilterDatabase" localSheetId="0" hidden="1">'2026年库统计表  '!$B$2:$R$92</definedName>
    <definedName name="_xlnm.Print_Titles" localSheetId="0">'2026年库统计表  '!$1:$3</definedName>
    <definedName name="_xlnm.Print_Area" localSheetId="0">'2026年库统计表  '!$B$1:$R$92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<sst xmlns="http://schemas.openxmlformats.org/spreadsheetml/2006/main" count="1089" uniqueCount="369">
  <si>
    <t>民权县2026年度常态化资金（原衔接资金）项目计划表</t>
  </si>
  <si>
    <t>序号</t>
  </si>
  <si>
    <t>省辖市</t>
  </si>
  <si>
    <t>县（市、区）</t>
  </si>
  <si>
    <t>项目类型</t>
  </si>
  <si>
    <t>建设性质</t>
  </si>
  <si>
    <t>实施地点</t>
  </si>
  <si>
    <t>时间进度</t>
  </si>
  <si>
    <t>责任单位</t>
  </si>
  <si>
    <t>建设任务</t>
  </si>
  <si>
    <t>资金规模</t>
  </si>
  <si>
    <t>资金筹措方式</t>
  </si>
  <si>
    <t>受益对象</t>
  </si>
  <si>
    <t>产权归属</t>
  </si>
  <si>
    <t>绩效目标</t>
  </si>
  <si>
    <t>群众参与</t>
  </si>
  <si>
    <t>利益联结机制</t>
  </si>
  <si>
    <t>备注</t>
  </si>
  <si>
    <t>合计</t>
  </si>
  <si>
    <t>一、产业发展</t>
  </si>
  <si>
    <t>1.种植业</t>
  </si>
  <si>
    <t>商丘</t>
  </si>
  <si>
    <t>民权</t>
  </si>
  <si>
    <t>2026年民权县种植奖补项目</t>
  </si>
  <si>
    <t>种植业</t>
  </si>
  <si>
    <t>新建</t>
  </si>
  <si>
    <t>有关乡镇</t>
  </si>
  <si>
    <t>2026年6月-9月</t>
  </si>
  <si>
    <t>县农业    农村局、各乡镇人民政府</t>
  </si>
  <si>
    <t>对种植经济作物的脱贫户和监测对象进行资金奖补</t>
  </si>
  <si>
    <t>衔接资金</t>
  </si>
  <si>
    <t>发展经济作物种植脱贫户、监测对象</t>
  </si>
  <si>
    <t>不形成资产</t>
  </si>
  <si>
    <t>通过奖补资金发放，激励脱贫户、监测对象发展种植经济作物，提高家庭收入</t>
  </si>
  <si>
    <t>是</t>
  </si>
  <si>
    <t>激励脱贫户、监测对象发展经济作物种植产业，提高脱贫户、监测对象收入</t>
  </si>
  <si>
    <t>2026年王桥镇王元子村蔬菜大棚建设项目</t>
  </si>
  <si>
    <t>王桥镇王元子村</t>
  </si>
  <si>
    <t>2026年3-10月</t>
  </si>
  <si>
    <t>王桥镇人民政府</t>
  </si>
  <si>
    <t>新建16座12m*108m蔬菜大棚</t>
  </si>
  <si>
    <t>项目建成后，年增加村集体经济收入3万元以上，安置6名脱贫群众或监测对象务工就业，年均增收1万元以上</t>
  </si>
  <si>
    <t>增加村集体经济收入，安置脱贫人口或监测对象实现务工就业，增加经济收入</t>
  </si>
  <si>
    <t>2026 年花园乡刘庄村农业产业耕作配套项目</t>
  </si>
  <si>
    <t>花园乡刘庄村</t>
  </si>
  <si>
    <t>花园乡人民政府</t>
  </si>
  <si>
    <t>购置型号7YP-1750D2N4三轮运输车一辆，4LZ-12M6自走式谷物联合收割机一台，M2004-5RP轮式拖拉机一辆，秸秆还田机一台、旋耕耙一台</t>
  </si>
  <si>
    <t>设备购置后，确权到刘庄村委，通过协议聘请农机手，以低于市场收割价的方式为本村村民收割提供便利，增加村集体经济收入，带动群众增收，受益群众满意度≥95%。</t>
  </si>
  <si>
    <t>增加村集体经济收入，增加群众经济收入</t>
  </si>
  <si>
    <t>2026年花园乡双井村蔬菜大棚巩固提升项目</t>
  </si>
  <si>
    <t>产业配套</t>
  </si>
  <si>
    <t>花园乡双井村</t>
  </si>
  <si>
    <t>2026年6月-12月</t>
  </si>
  <si>
    <t>更换20座蔬菜大棚高保温po膜12丝，增加出风口，配套建设净化水站一座。</t>
  </si>
  <si>
    <t>通过项目升级改造，提高种植收益，增加村集体经济收入。受益群众满意度≥95%。</t>
  </si>
  <si>
    <t>增加村集体经济收入，安置农民群众实现务工就业。</t>
  </si>
  <si>
    <t>2.养殖业</t>
  </si>
  <si>
    <t>2026年龙塘镇生态养殖项目</t>
  </si>
  <si>
    <t>养殖业</t>
  </si>
  <si>
    <t>龙塘镇龙东村</t>
  </si>
  <si>
    <t>龙塘镇人民政府</t>
  </si>
  <si>
    <t>建立400立方循环水养殖系统4套，包含微滤机、制氧机、水质检测设备等</t>
  </si>
  <si>
    <t>龙塘镇龙新村</t>
  </si>
  <si>
    <t>项目建成后，年增加村集体经济收入6万元以上，安置14名脱贫群众或监测对象务工就业，年均增收2万元以上</t>
  </si>
  <si>
    <t>2026年民权县养殖奖补项目</t>
  </si>
  <si>
    <t>全县19个乡（镇、街道办）</t>
  </si>
  <si>
    <t>2026年6-9月</t>
  </si>
  <si>
    <t>县畜牧发展服务中心、各乡镇人民政府</t>
  </si>
  <si>
    <t>对发展畜牧养殖产业脱贫户或监测对象进行资金补贴</t>
  </si>
  <si>
    <t>发展特色养殖脱贫户、监测对象</t>
  </si>
  <si>
    <t>采取以奖代补的形式，为发展养殖的脱贫户或监测对象，每户发放500元养殖奖补资金，群众满意度达到95%以上</t>
  </si>
  <si>
    <t>进一步提升脱贫人口或监测对象内生动力，持续增加脱贫户或监测对象收入</t>
  </si>
  <si>
    <t>3.加工业</t>
  </si>
  <si>
    <t>2026年王桥镇麻花庄村麻花加工产业园提升项目</t>
  </si>
  <si>
    <t>加工业</t>
  </si>
  <si>
    <t>王桥镇麻花村</t>
  </si>
  <si>
    <t>购置一台流水线麻花生产制作机，麻花包装机和电烤箱</t>
  </si>
  <si>
    <t>少数民族发展资金</t>
  </si>
  <si>
    <t>王桥镇麻花庄村</t>
  </si>
  <si>
    <t>项目建成后，资产确权到麻花庄村，年增加村集体经济收入2万元以上，安置5名脱贫人口或监测对象务工就业，人均年增加收入2万元以上</t>
  </si>
  <si>
    <t>增加村集体经济收入，安置脱贫人口或监测对象实现务工就业，增加经济收入。</t>
  </si>
  <si>
    <t>2026年王桥镇麻花庄村冷库提升项目</t>
  </si>
  <si>
    <t>提升</t>
  </si>
  <si>
    <t>对麻花庄冷库，购置一套速冷板块，提升麻花庄冷库制冷能力</t>
  </si>
  <si>
    <t>项目建成后，资产确权到麻花庄村，年增加村集体经济收入1.5万元以上，安置1名脱贫人口或监测对象务工就业，人均年增加收入2万元以上</t>
  </si>
  <si>
    <t>省派第一书记资金</t>
  </si>
  <si>
    <t>2026年民权县冷库提升改造项目</t>
  </si>
  <si>
    <t>相关乡镇相关行政村</t>
  </si>
  <si>
    <t>相关乡镇人民政府</t>
  </si>
  <si>
    <t>按照每座保鲜库20万的标准，对全县5座保鲜库进行提升改造，更换制冷机组、冷凝器、节流阀等</t>
  </si>
  <si>
    <t>相关行政村</t>
  </si>
  <si>
    <t>通过对保鲜库进行提升改造，增加项目所在行政村村集体经济收入，每村每年增收2万元以上，带动项目所在行政村每村3名脱贫人口或监测对象务工就业，人均年增收1万元以上，增加受益群众满意度</t>
  </si>
  <si>
    <t>通过提高农副产品供给能力，提升乡村产业链供应链现代化水平，增加村集体经济收入，带动脱贫人口或监测对象务工就业，增加经济收入</t>
  </si>
  <si>
    <t>2026年林七镇共富工坊（秋水湖饮品厂）厂房扩建项目</t>
  </si>
  <si>
    <t>扩建</t>
  </si>
  <si>
    <t>林七镇李岗村</t>
  </si>
  <si>
    <t>林七镇人民政府</t>
  </si>
  <si>
    <t>扩建钢结构厂房640㎡</t>
  </si>
  <si>
    <t>项目建成后，资产确权到李岗村，增加村集体经济收入，安置脱贫人口或监测对象务工就业，人均年增加收入2万元以上</t>
  </si>
  <si>
    <t>2026年林七镇共富工坊（林仔食品厂）厂房扩建项目</t>
  </si>
  <si>
    <t>林七镇郭庄寨村</t>
  </si>
  <si>
    <t>扩建钢结构厂房490㎡，场地硬化490㎡</t>
  </si>
  <si>
    <t>项目建成后，资产确权到郭庄寨村，增加村集体经济收入，安置脱贫人口或监测对象务工就业，人均年增加收入2万元以上</t>
  </si>
  <si>
    <t>2026年龙塘镇钢结构厂房建设项目</t>
  </si>
  <si>
    <t>龙塘镇老庄村</t>
  </si>
  <si>
    <t>2026年6-11月</t>
  </si>
  <si>
    <t>新建一座厂房2800平方米，配套硬化道路3000平方米</t>
  </si>
  <si>
    <t>项目建成后，稳定增加村集体经济收入，吸纳本地劳动力就近就业，带动农户增收，持续巩固脱贫成果，助推乡村产业振兴。</t>
  </si>
  <si>
    <t>新增</t>
  </si>
  <si>
    <t>2026年王庄寨镇杨庄村电子设备加工项目</t>
  </si>
  <si>
    <t>王庄寨镇杨庄村</t>
  </si>
  <si>
    <t>王庄寨镇人民政府</t>
  </si>
  <si>
    <t>新建钢结构厂房1100㎡</t>
  </si>
  <si>
    <t>项目建成后，资产确权到，优先用于涉农企业，年增加村集体经济收入4万元以上，安置7名脱贫人口或监测对象务工就业，人均年增加收入2万元以上</t>
  </si>
  <si>
    <t>2026年花园乡朱庄村共富工坊建设项目</t>
  </si>
  <si>
    <t>花园乡朱庄村</t>
  </si>
  <si>
    <t>新建钢架结构厂房2300平方米，高度10米</t>
  </si>
  <si>
    <t>项目建成后可大幅度增加村集体经济收入，安置村内剩余劳动力，增加群众收入。受益群众满意度≥95%。</t>
  </si>
  <si>
    <t>2026年王庄寨镇钢结构厂房建设项目</t>
  </si>
  <si>
    <t>王庄寨镇王庄村</t>
  </si>
  <si>
    <t>新建1座2933平方米厂房</t>
  </si>
  <si>
    <t>王庄寨镇王南村、王北村、王庄村</t>
  </si>
  <si>
    <t>通过项目实施，增加王南村、王北村、王庄村集体经济收入5万元以上，到时吸收脱贫户、监测户3-5人厂区打工每年增加年收入1万元提高资金使用效益</t>
  </si>
  <si>
    <t>2026年北关镇产业强镇及配套设施建设项目</t>
  </si>
  <si>
    <t>北关镇南村</t>
  </si>
  <si>
    <t>北关镇人民政府</t>
  </si>
  <si>
    <t>新建钢结构厂房8000㎡及其他配套设施</t>
  </si>
  <si>
    <t>北关镇39个行政村</t>
  </si>
  <si>
    <t>项目建成后，优先用于涉农企业，每年增加村集体经济收入39万元，安置70余名脱贫人口或监测对象务工就业，人均年增加收入1万元以上</t>
  </si>
  <si>
    <t>2026年白云寺镇产业强镇及配套设施建设项目</t>
  </si>
  <si>
    <t>白云寺镇湾子村</t>
  </si>
  <si>
    <t>白云寺镇人民政府</t>
  </si>
  <si>
    <t>白云寺镇27个行政村</t>
  </si>
  <si>
    <t>项目建成后，优先用于涉农企业，每年增加村集体经济收入30万元，安置50余名脱贫人口或监测对象务工就业，人均年增加收入1万元以上</t>
  </si>
  <si>
    <t>2026年孙六镇产业强镇及配套设施建设项目</t>
  </si>
  <si>
    <t>孙六镇孙北村</t>
  </si>
  <si>
    <t>县农业农村局</t>
  </si>
  <si>
    <t>孙六镇孙北村等11个行政村</t>
  </si>
  <si>
    <t>项目建成后，资产确权到孙北等11个行政村，优先用于涉农企业，每村每年增加村集体经济收益率不低于1.5万元，安置70余名脱贫人口或监测对象务工就业，人均年增加收入1万元以上</t>
  </si>
  <si>
    <t>新型农村集体经济资金</t>
  </si>
  <si>
    <t>4.金融帮扶</t>
  </si>
  <si>
    <t>2026年民权县小额信贷风险补偿金项目</t>
  </si>
  <si>
    <t>金融帮扶</t>
  </si>
  <si>
    <t>全县19个乡镇523个行政村</t>
  </si>
  <si>
    <t>2026年1月-12月</t>
  </si>
  <si>
    <t>县金融办</t>
  </si>
  <si>
    <t>用于承贷金融机构对全县建档立卡脱贫户发放的“5万元以下、3年期以内、免担保免抵押、基准利率放贷、财政贴息、县建风险补偿金”的脱贫人口小额信贷本息损失进行补偿。</t>
  </si>
  <si>
    <t>符合贷款条件    脱贫户和监测户</t>
  </si>
  <si>
    <t>建立小额信贷风险共担机制，引导和激励金融机构加大对脱贫人口、监测对象等特定群体的信贷投放，有效缓解融资难问题，同时确保小额贴息政策本身的可持续、高效和安全运行，实现政策效应与金融安全统一。项目预计缓解4000户脱贫人口或监测对象经济压力，预计发放脱贫人口小额信贷年度总金额达到20000万元</t>
  </si>
  <si>
    <t>通过风险补偿金政策落实，将政府、金融机构、脱贫人口（或监测对象）各方的权利、责任和利益进行有机捆绑，形成“风险共担、利益共享、激励相容”的共同体。</t>
  </si>
  <si>
    <t>该项目使用县级配套资金支持</t>
  </si>
  <si>
    <t>2026年民权县小额信贷贴息项目</t>
  </si>
  <si>
    <t>延续</t>
  </si>
  <si>
    <t>为脱贫户和监测户按照贷款市场报价利率（LPR）进行贴息</t>
  </si>
  <si>
    <t>及时足额为脱贫人口（监测对象)发放小额贷款贴息</t>
  </si>
  <si>
    <t>按照贷款市场报价利率（LPR）进行全额贴息</t>
  </si>
  <si>
    <t>二、就业创业</t>
  </si>
  <si>
    <t>1.外出务工补助</t>
  </si>
  <si>
    <t>2026年民权县外出务工交通补贴及劳务补助项目</t>
  </si>
  <si>
    <t>就业帮扶</t>
  </si>
  <si>
    <t>2026年3月-10月</t>
  </si>
  <si>
    <t>县人社局</t>
  </si>
  <si>
    <t>为脱贫人口及监测对象外出务工发放交通补贴</t>
  </si>
  <si>
    <t>有关乡镇脱贫    人口、监测对象</t>
  </si>
  <si>
    <t>为省外及县内务工脱贫人口或监测对象通过“惠民惠农一卡通系统”发放奖补资金，鼓励脱贫人口、监测对象外出务工就业</t>
  </si>
  <si>
    <t>鼓励脱贫人口、监测对象外出务工就业，增加工资收入</t>
  </si>
  <si>
    <t>2.公益岗位</t>
  </si>
  <si>
    <t>2026年民权县公路管护             公益性岗位项目</t>
  </si>
  <si>
    <t>公益岗位</t>
  </si>
  <si>
    <t>县交通    运输局</t>
  </si>
  <si>
    <t>为577名脱贫人口或监测对象发放公路养护公益性岗位工资</t>
  </si>
  <si>
    <t>为有关乡镇脱贫人口或监测对象通过“惠民惠农一卡通系统”发放公路养护公益性岗位工资，户均年增加家庭收入6600元</t>
  </si>
  <si>
    <t>带动脱贫人口、监测对象稳岗就业</t>
  </si>
  <si>
    <t>2026年民权县农村水利管护      公益岗位项目</t>
  </si>
  <si>
    <t>县水利局</t>
  </si>
  <si>
    <t>通过以工代赈形式吸纳了不能外出务工的519人农村人口在家门口就业，增加农户收入2400元/年</t>
  </si>
  <si>
    <t>为有关乡镇脱贫人口或监测对象通过“惠民惠农一卡通系统”发放农田水利管护公益性岗位工资，户均年增加家庭收入2400元以上</t>
  </si>
  <si>
    <t>3.雨露计划</t>
  </si>
  <si>
    <t>2026年民权县“雨露计划”         职业教育补贴项目</t>
  </si>
  <si>
    <t>雨露计划</t>
  </si>
  <si>
    <t>县乡村    振兴局</t>
  </si>
  <si>
    <t>对脱贫人口、监测对象接受中、高等职业教育的在校生给予补贴</t>
  </si>
  <si>
    <t>符合补贴条件的脱贫人口、监测对象</t>
  </si>
  <si>
    <t>给予脱贫人口、监测对象家庭子女就读职业技术学校每学年补贴3000元</t>
  </si>
  <si>
    <t>提升脱贫人口及监测对象自身发展能力</t>
  </si>
  <si>
    <t>2026年民权县“雨露计划”          短期技能补助项目</t>
  </si>
  <si>
    <t>产业项目</t>
  </si>
  <si>
    <t>对接受培训获得技能等级证书的脱贫人口、监测对象给予补贴</t>
  </si>
  <si>
    <t>给予接受培训获得技能等级证书的脱贫人口、监测对象一次性补贴</t>
  </si>
  <si>
    <t>提升脱贫人口及监测户就业技能</t>
  </si>
  <si>
    <t>三、乡村建设</t>
  </si>
  <si>
    <t>1.通村、组硬化路及护栏</t>
  </si>
  <si>
    <t>2026年民权县补齐农村短板道路建设项目</t>
  </si>
  <si>
    <t>基础设施</t>
  </si>
  <si>
    <t>2026年4-11月</t>
  </si>
  <si>
    <t>新建18cm厚c30混凝土道路279636㎡</t>
  </si>
  <si>
    <t>相关行政村村民</t>
  </si>
  <si>
    <t>有效提升基础设施建设水平,改善农村农民群众生产生活出行难的问题</t>
  </si>
  <si>
    <t>改善项目农民群众生产生活条件</t>
  </si>
  <si>
    <t>2026年花园乡补齐农村短板道路建设项目</t>
  </si>
  <si>
    <t>花园乡花南村、花北村、双井村</t>
  </si>
  <si>
    <t>花南村新建18cm厚c30混凝土道路4150㎡；花北村新建18cm厚c30混凝土道路3009㎡；双井村新建18cm厚c30混凝土道路6825㎡</t>
  </si>
  <si>
    <t>2026年庄子镇补齐农村短板道路建设项目</t>
  </si>
  <si>
    <t>庄子镇史楼村、李楼村</t>
  </si>
  <si>
    <t>史楼村新建18cm厚c30混凝土道路8693㎡；李楼村新建18cm厚c30混凝土道路5066㎡。</t>
  </si>
  <si>
    <t>2026年北关镇补齐农村短板道路建设项目</t>
  </si>
  <si>
    <t>北关镇南北庄、南村、崔坝村</t>
  </si>
  <si>
    <t>北关镇南北庄新建18cm厚c30混凝土道路7504㎡；南村新建18cm厚c30混凝土道路7300㎡；崔坝村新建18cm厚c30混凝土道路6060㎡</t>
  </si>
  <si>
    <t>2026年人和镇补齐农村短板道路建设项目</t>
  </si>
  <si>
    <t>人和镇贾寨村、前瓦塚村</t>
  </si>
  <si>
    <t>贾寨村新建18cm厚c30混凝土道路6799㎡；前瓦塚村村新建18cm厚c30混凝土道路9213㎡</t>
  </si>
  <si>
    <t>2026年野岗镇补齐农村短板道路建设项目</t>
  </si>
  <si>
    <t>野岗镇郝寨村、温庄村</t>
  </si>
  <si>
    <t>郝寨村新建18cm厚c30混凝土道路5410㎡；温庄村新建18cm厚c30混凝土道路9386㎡</t>
  </si>
  <si>
    <t>2026年程庄镇补齐农村短板道路建设项目</t>
  </si>
  <si>
    <t>程庄镇宋庄村、中岗村、老赵庄村</t>
  </si>
  <si>
    <t>宋庄村新建18cm厚c30混凝土道路4576㎡；中岗村新建18cm厚c30混凝土道路10749㎡；老赵庄村新建18cm厚c30混凝土道路8469㎡</t>
  </si>
  <si>
    <t>2026年褚庙乡补齐农村短板道路建设项目</t>
  </si>
  <si>
    <t>褚庙乡孙坡楼村、谢元村</t>
  </si>
  <si>
    <t>孙坡楼村新建18cm厚c30混凝土道路3441㎡;谢元村新建18cm厚c30混凝土道路14908㎡</t>
  </si>
  <si>
    <t>2026年老颜集镇补齐农村短板道路建设项目</t>
  </si>
  <si>
    <t>老颜集镇李楼村、秦老家村</t>
  </si>
  <si>
    <t>李楼村新建18cm厚c30混凝土道路5478㎡；秦老家村新建18cm厚c30混凝土道路7883㎡。</t>
  </si>
  <si>
    <t>2026年白云寺镇补齐农村短板道路建设项目</t>
  </si>
  <si>
    <t>白云寺镇吴西村、湾子村、楼岗村</t>
  </si>
  <si>
    <t>吴西村新建18cm厚，c30混凝土道路11682㎡；湾子村新建18cm厚，c30混凝土道路3992㎡；楼岗村新建18cm厚c30混凝土道路8086㎡</t>
  </si>
  <si>
    <t>2026年孙六镇补齐农村短板道路建设项目</t>
  </si>
  <si>
    <t>孙六镇吴廉庄村、刘六口村、焦老家村、任庄村、刘辛庄、刘炳庄村</t>
  </si>
  <si>
    <t>吴廉庄新建18cm厚c30混凝土道路2921㎡；刘六口新建18cm厚c30混凝土道路4521㎡；焦老家新建18cm厚c30混凝土道路6970㎡、任庄村新建18cm厚c30混凝土道路3590㎡、刘辛庄新建18cm厚c30混凝土道路4425㎡、刘炳庄村新建18cm厚c30混凝土道路3135㎡</t>
  </si>
  <si>
    <t>2026年伯党乡补齐农村短板道路建设项目</t>
  </si>
  <si>
    <t>伯党乡康庄村</t>
  </si>
  <si>
    <t>新建18cm厚c30混凝土道路5882㎡</t>
  </si>
  <si>
    <t>2026年王桥镇补齐农村短板道路建设项目</t>
  </si>
  <si>
    <t>王桥镇李摆村、良尧村</t>
  </si>
  <si>
    <t>李摆村新建18cm厚c30混凝土道路4091㎡、良尧村新建18cm厚c30混凝土道路8407㎡</t>
  </si>
  <si>
    <t>2026年王庄寨镇补齐农村短板道路建设项目</t>
  </si>
  <si>
    <t>王庄寨镇吴屯村</t>
  </si>
  <si>
    <t>吴屯村新建18cm厚c30混凝土道路15102㎡</t>
  </si>
  <si>
    <t>2026年龙塘镇补齐农村短板道路建设项目</t>
  </si>
  <si>
    <t>龙塘镇黄庄村、陶郑庄村、乔口村</t>
  </si>
  <si>
    <t>黄庄村新建18cm厚c30混凝土道路6665㎡；陶郑庄村新建18cm厚c30混凝土道路5187㎡；乔口村新建18cm厚c30混凝土道路6100㎡</t>
  </si>
  <si>
    <t>2026年双塔镇补齐农村短板道路建设项目</t>
  </si>
  <si>
    <t>双塔镇巴河崖村、邓西村</t>
  </si>
  <si>
    <t>巴河涯村新建18cm厚c30混凝土道路17430㎡、邓西村新建18cm厚c30混凝土道路5882㎡</t>
  </si>
  <si>
    <t>2026年绿洲街道补齐农村短板道路建设项目</t>
  </si>
  <si>
    <t>绿洲街道老城西村</t>
  </si>
  <si>
    <t>新建18cm厚c30混凝土道路6944㎡</t>
  </si>
  <si>
    <t>2026年胡集乡补齐农村短板道路建设项目</t>
  </si>
  <si>
    <t>胡集乡马庄、金楼村</t>
  </si>
  <si>
    <t>马庄村新建18cm厚c30混凝土道路3735㎡、金楼村新建18cm厚c30混凝土道路4088㎡</t>
  </si>
  <si>
    <t>胡集乡马庄村、金楼村</t>
  </si>
  <si>
    <t>2026年林七镇补齐农村短板道路建设项目</t>
  </si>
  <si>
    <t>林七镇何庄村</t>
  </si>
  <si>
    <t>2026年林七镇道路建设项目</t>
  </si>
  <si>
    <t>李岗村、郑庄村、郭庄寨村、杨庄村、金庄村、林东村、司庄村</t>
  </si>
  <si>
    <t>李岗村新建18cm厚C30混凝土道路2700㎡、郑庄村新建18cm厚C30混凝土道路1672㎡、郭庄寨村新建18cm厚C30混凝土道路920㎡、杨庄村新建18cm厚C30混凝土道路5560㎡、金庄村新建18cm厚C30混凝土道路4100㎡、林东村新建18cm厚C30混凝土道路895㎡、司庄村新建18cm厚C30混凝土道路1112㎡</t>
  </si>
  <si>
    <t>2026年褚庙乡张小楼村产业道路建设项目</t>
  </si>
  <si>
    <t>褚庙乡张小楼村</t>
  </si>
  <si>
    <t>褚庙乡人民政府</t>
  </si>
  <si>
    <t>新建18cm厚c30混凝土道路1818㎡</t>
  </si>
  <si>
    <t>通过完善产业配套道路，拓宽货物进出渠道</t>
  </si>
  <si>
    <t>提高产业园效益，拓宽货物进出渠道</t>
  </si>
  <si>
    <t>2026年野岗镇孟庄村道路建设项目</t>
  </si>
  <si>
    <t>野岗镇孟庄村</t>
  </si>
  <si>
    <t>野岗镇人民政府</t>
  </si>
  <si>
    <t>新建18cm厚c30混凝土道路2940㎡</t>
  </si>
  <si>
    <t>野岗镇孟庄村村民</t>
  </si>
  <si>
    <t>省派第一书记</t>
  </si>
  <si>
    <t>2026年绿洲街道大陈庄村道路建设项目</t>
  </si>
  <si>
    <t>绿洲街道大陈庄村</t>
  </si>
  <si>
    <t>绿洲街道办事处</t>
  </si>
  <si>
    <t>绿洲街道大陈庄村村民</t>
  </si>
  <si>
    <t>2026年绿洲街道老城东村道路修建项目</t>
  </si>
  <si>
    <t>绿洲街道老城东村</t>
  </si>
  <si>
    <t>修建长320米宽4米水泥路，使用C30混凝土，厚18cm。</t>
  </si>
  <si>
    <t>有效提升基础设施建设水平,改善2295名群众生产生活出行难的问题</t>
  </si>
  <si>
    <t>2026年双塔镇短岗村道路建设项目</t>
  </si>
  <si>
    <t>双塔镇短岗村</t>
  </si>
  <si>
    <t>双塔镇人民政府</t>
  </si>
  <si>
    <t>新建18cm厚c30混凝土道路2941㎡</t>
  </si>
  <si>
    <t>2026年绿洲街道睢南村道路建设项目</t>
  </si>
  <si>
    <t>绿洲街道睢南村</t>
  </si>
  <si>
    <t>新建18cm厚c30混凝土道路11335㎡</t>
  </si>
  <si>
    <t>2026年双塔镇丁胡同村道路建设项目</t>
  </si>
  <si>
    <t>双塔镇丁胡同村</t>
  </si>
  <si>
    <t>新建18cm厚c30混凝土道路17575㎡</t>
  </si>
  <si>
    <t>2026年人和镇郝寨村道路升级改造项目</t>
  </si>
  <si>
    <t>改造</t>
  </si>
  <si>
    <t>人和镇郝寨村</t>
  </si>
  <si>
    <t>人和镇人民政府</t>
  </si>
  <si>
    <t>改造人行道压花混凝土3300㎡、路边石更换1900m，检查井29个，雨水口29个等</t>
  </si>
  <si>
    <t>2026年白云寺镇道路建设项目</t>
  </si>
  <si>
    <t>白云寺镇苏庄、杨楼村</t>
  </si>
  <si>
    <t>新建18cm厚c30混凝土道路18181㎡</t>
  </si>
  <si>
    <t>2026年胡集乡金楼村道路建设项目</t>
  </si>
  <si>
    <t>胡集乡金楼村</t>
  </si>
  <si>
    <t>2026年6-10月</t>
  </si>
  <si>
    <t>胡集乡人民政府</t>
  </si>
  <si>
    <t>新建18cm厚c30混凝土道路2484㎡</t>
  </si>
  <si>
    <t>2026年孙六镇王楼村道路建设项目</t>
  </si>
  <si>
    <t>孙六镇王楼村</t>
  </si>
  <si>
    <t>孙六镇人民政府</t>
  </si>
  <si>
    <t>新建18cm厚c30混凝土道路4242㎡</t>
  </si>
  <si>
    <t>2026年龙塘镇付庄村道路建设项目</t>
  </si>
  <si>
    <t>龙塘镇付庄村</t>
  </si>
  <si>
    <t>新建18cm厚c30混凝土道路9090㎡</t>
  </si>
  <si>
    <t>2026年王庄寨镇前张村道路建设项目</t>
  </si>
  <si>
    <t>王庄寨镇前张村</t>
  </si>
  <si>
    <t>新建18cm厚c30混凝土道路5393㎡</t>
  </si>
  <si>
    <t>2026年胡集乡胡集村、丁咀村返乡创业园道路建设项目</t>
  </si>
  <si>
    <t>胡集乡胡集村、丁咀村</t>
  </si>
  <si>
    <t>新建18cm厚c30混凝土道路7639㎡</t>
  </si>
  <si>
    <t>少数民族资金</t>
  </si>
  <si>
    <t>2026年王庄寨镇道路建设项目</t>
  </si>
  <si>
    <t>王庄寨镇马庄、王子树、韩大寺、王庄村</t>
  </si>
  <si>
    <t>新建18cm厚c30混凝土道路14545㎡</t>
  </si>
  <si>
    <t>2026年褚庙乡褚北村道路建设项目</t>
  </si>
  <si>
    <t>褚庙乡褚北村</t>
  </si>
  <si>
    <t>新建17cm厚c30有色混凝土道路4300㎡</t>
  </si>
  <si>
    <t>2026年程庄镇程东村道路建设项目</t>
  </si>
  <si>
    <t>程庄镇程东村</t>
  </si>
  <si>
    <t>程庄镇人民政府</t>
  </si>
  <si>
    <t>2026年王桥镇烟墩村道路建设项目</t>
  </si>
  <si>
    <t>王桥镇烟墩村</t>
  </si>
  <si>
    <t>新建18cm厚c30混凝土道路12121㎡</t>
  </si>
  <si>
    <t>2026年绿洲街道张文卿村道路建设项目</t>
  </si>
  <si>
    <t>绿洲街道张文卿村</t>
  </si>
  <si>
    <t>新建18cm厚c30混凝土道路9878㎡</t>
  </si>
  <si>
    <t>2026年龙塘镇黄大庄村基础设施提升项目</t>
  </si>
  <si>
    <t>龙塘镇黄大庄村</t>
  </si>
  <si>
    <t>新建15cm厚c30混凝土道路1257㎡、公厕一座</t>
  </si>
  <si>
    <t>2026年龙塘镇董庄村道路建设项目</t>
  </si>
  <si>
    <t>龙塘镇董庄村</t>
  </si>
  <si>
    <t>新建18cm厚c30混凝土道路1212㎡</t>
  </si>
  <si>
    <t>项目实施后，有效提升基础设施建设水平,改善农民群众生产生活出行难的问题，补齐民生短板，改善人居环境，提升群众生活品质。</t>
  </si>
  <si>
    <t>2026年龙塘镇生态养殖产业道路建设项目</t>
  </si>
  <si>
    <t>新建18cm厚c30混凝土道路6060㎡</t>
  </si>
  <si>
    <t>龙塘镇龙东村村民</t>
  </si>
  <si>
    <t>2026年程庄镇葛庄村基础设施建设项目</t>
  </si>
  <si>
    <t>程庄镇葛庄村</t>
  </si>
  <si>
    <t>2026年5月-12月</t>
  </si>
  <si>
    <t>硬化道路2380平方米，修建排水管道260米，检查井4个，安装饮水管道等</t>
  </si>
  <si>
    <t>2026年程庄镇彭庄村道路建设项目</t>
  </si>
  <si>
    <t>程庄镇彭庄村</t>
  </si>
  <si>
    <t>彭庄村新建18cm厚c30混凝土道路4000㎡</t>
  </si>
  <si>
    <t>2026年北关镇韩海子村、丁道口村、芦楼村道路建设项目</t>
  </si>
  <si>
    <t>北关镇韩海子村、丁道口村、芦楼村</t>
  </si>
  <si>
    <t>2026年5月-11月</t>
  </si>
  <si>
    <t>新建18cm厚c30混凝土道路15519㎡（其中韩海子村7830㎡、丁道口村1689㎡、芦楼6000㎡）。</t>
  </si>
  <si>
    <t>2.村公共服务</t>
  </si>
  <si>
    <t>2026年民权县非贫困村人居环境整治补助资金</t>
  </si>
  <si>
    <t>村公共服务</t>
  </si>
  <si>
    <t>以建设生态宜居美丽乡村为导向，以村容村貌提升为主攻方向，着力改善农村人居环境，为全县非贫困村人居环境整治发放补助资金。具体资金使用事宜，以相关乡镇政府实施方案为准（可以以乡村为单位，采取以工代赈的方式，根据工作量吸纳脱贫人口或监测对象设立公益岗位，利用公益岗进行人居环境卫生整治）</t>
  </si>
  <si>
    <t>非贫困村脱贫户、监测对象</t>
  </si>
  <si>
    <t>为全县390个非贫困村改善人居环境，激发非贫困村内生动力，全面提升非贫困村人居环境整治水平，预计受益人数27451人，受益脱贫人口（监测对象）4185人。群众满意率达到95%以上。</t>
  </si>
  <si>
    <t>组织非脱贫村脱贫人口、监测对象参与人居环境整治，增加部分脱贫人口、监测对象家庭收入</t>
  </si>
  <si>
    <t>2026年程庄镇葛庄村人居环境整治项目</t>
  </si>
  <si>
    <t>坑塘治理调运土方7350立方、建造公厕一座等</t>
  </si>
  <si>
    <t>程庄镇葛庄村村民</t>
  </si>
  <si>
    <t>有效提升村容村貌，改善农村人居环境，使村容整洁宜居，提高群众满意度</t>
  </si>
  <si>
    <t>提升村容风貌，健全长效机制，打造生态宜居村</t>
  </si>
  <si>
    <t>4.其他</t>
  </si>
  <si>
    <t>四、其他</t>
  </si>
  <si>
    <t>五、项目管理费</t>
  </si>
  <si>
    <t>2026年民权县项目设计、监理、管理费</t>
  </si>
  <si>
    <t>项目管理费</t>
  </si>
  <si>
    <t>2026年度巩固脱贫攻坚成果同乡村振兴有效衔接项目设计、监理、管理等费用</t>
  </si>
  <si>
    <t>有关单位</t>
  </si>
  <si>
    <t>保障2026年度巩固脱贫攻坚成果衔接资金项目顺利实施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</si>
</sst>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30"/>
      <color rgb="FFFF0000"/>
      <name val="宋体"/>
      <charset val="134"/>
    </font>
    <font>
      <b/>
      <sz val="22"/>
      <color rgb="FF5B9BD5"/>
      <name val="宋体"/>
      <charset val="134"/>
    </font>
    <font>
      <b/>
      <sz val="22"/>
      <color rgb="FFFF0000"/>
      <name val="宋体"/>
      <charset val="134"/>
    </font>
    <font>
      <b/>
      <sz val="28"/>
      <name val="宋体"/>
      <charset val="134"/>
    </font>
    <font>
      <sz val="12"/>
      <color rgb="FFFF0000"/>
      <name val="宋体"/>
      <charset val="134"/>
    </font>
    <font>
      <sz val="30"/>
      <name val="方正小标宋简体"/>
      <charset val="134"/>
    </font>
    <font>
      <b/>
      <sz val="30"/>
      <name val="宋体"/>
      <charset val="134"/>
    </font>
    <font>
      <sz val="3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6"/>
  <sheetViews>
    <sheetView tabSelected="1" zoomScale="40" zoomScaleNormal="40" workbookViewId="0">
      <selection activeCell="L8" sqref="L8"/>
    </sheetView>
  </sheetViews>
  <sheetFormatPr defaultColWidth="9" defaultRowHeight="35" customHeight="1"/>
  <cols>
    <col min="1" max="1" width="20.9333333333333" style="6" customWidth="1"/>
    <col min="2" max="2" width="14.9916666666667" style="6" customWidth="1"/>
    <col min="3" max="3" width="17.5" style="6" customWidth="1"/>
    <col min="4" max="4" width="72.8083333333333" style="7" customWidth="1"/>
    <col min="5" max="5" width="30.5916666666667" style="6" customWidth="1"/>
    <col min="6" max="6" width="24.0916666666667" style="6" customWidth="1"/>
    <col min="7" max="7" width="38.75" style="6" customWidth="1"/>
    <col min="8" max="8" width="22.2666666666667" style="6" customWidth="1"/>
    <col min="9" max="9" width="24.6916666666667" style="6" customWidth="1"/>
    <col min="10" max="10" width="82.5" style="6" customWidth="1"/>
    <col min="11" max="11" width="27.5" style="8" customWidth="1"/>
    <col min="12" max="12" width="35.075" style="6" customWidth="1"/>
    <col min="13" max="13" width="40.55" style="6" customWidth="1"/>
    <col min="14" max="14" width="43.4333333333333" style="9" customWidth="1"/>
    <col min="15" max="15" width="90" style="9" customWidth="1"/>
    <col min="16" max="16" width="26.25" style="6" customWidth="1"/>
    <col min="17" max="17" width="86.5666666666667" style="9" customWidth="1"/>
    <col min="18" max="18" width="29.6" style="6" customWidth="1"/>
    <col min="19" max="16384" width="9" style="6" hidden="1" customWidth="1"/>
  </cols>
  <sheetData>
    <row r="1" spans="1:1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ht="36" customHeight="1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1" customFormat="1" ht="76" customHeight="1" spans="1:18">
      <c r="A3" s="11" t="s">
        <v>1</v>
      </c>
      <c r="B3" s="11" t="s">
        <v>2</v>
      </c>
      <c r="C3" s="11" t="s">
        <v>3</v>
      </c>
      <c r="D3" s="11">
        <v>2026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2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11" t="s">
        <v>17</v>
      </c>
    </row>
    <row r="4" s="1" customFormat="1" ht="38.25" spans="1:18">
      <c r="A4" s="13"/>
      <c r="B4" s="14"/>
      <c r="C4" s="14"/>
      <c r="D4" s="11" t="s">
        <v>18</v>
      </c>
      <c r="E4" s="14"/>
      <c r="F4" s="14"/>
      <c r="G4" s="14"/>
      <c r="H4" s="14"/>
      <c r="I4" s="14"/>
      <c r="J4" s="14"/>
      <c r="K4" s="12">
        <f>K5+K30+K39+K91+K90</f>
        <v>19982</v>
      </c>
      <c r="L4" s="14"/>
      <c r="M4" s="14"/>
      <c r="N4" s="14"/>
      <c r="O4" s="14"/>
      <c r="P4" s="14"/>
      <c r="Q4" s="14"/>
      <c r="R4" s="15"/>
    </row>
    <row r="5" s="2" customFormat="1" ht="38.25" spans="1:18">
      <c r="A5" s="16"/>
      <c r="B5" s="17"/>
      <c r="C5" s="17"/>
      <c r="D5" s="18" t="s">
        <v>19</v>
      </c>
      <c r="E5" s="17"/>
      <c r="F5" s="17"/>
      <c r="G5" s="17"/>
      <c r="H5" s="17"/>
      <c r="I5" s="17"/>
      <c r="J5" s="17"/>
      <c r="K5" s="19">
        <f>K6+K11+K14+K27</f>
        <v>8830</v>
      </c>
      <c r="L5" s="17"/>
      <c r="M5" s="17"/>
      <c r="N5" s="17"/>
      <c r="O5" s="17"/>
      <c r="P5" s="17"/>
      <c r="Q5" s="17"/>
      <c r="R5" s="20"/>
    </row>
    <row r="6" s="2" customFormat="1" ht="38.25" spans="1:18">
      <c r="A6" s="13"/>
      <c r="B6" s="14"/>
      <c r="C6" s="14"/>
      <c r="D6" s="11" t="s">
        <v>20</v>
      </c>
      <c r="E6" s="14"/>
      <c r="F6" s="14"/>
      <c r="G6" s="14"/>
      <c r="H6" s="14"/>
      <c r="I6" s="14"/>
      <c r="J6" s="14"/>
      <c r="K6" s="12">
        <f>SUM(K7:K10)</f>
        <v>810</v>
      </c>
      <c r="L6" s="14"/>
      <c r="M6" s="14"/>
      <c r="N6" s="14"/>
      <c r="O6" s="14"/>
      <c r="P6" s="14"/>
      <c r="Q6" s="14"/>
      <c r="R6" s="15"/>
    </row>
    <row r="7" s="3" customFormat="1" ht="162" customHeight="1" spans="1:18">
      <c r="A7" s="11">
        <v>1</v>
      </c>
      <c r="B7" s="11" t="s">
        <v>21</v>
      </c>
      <c r="C7" s="11" t="s">
        <v>22</v>
      </c>
      <c r="D7" s="11" t="s">
        <v>23</v>
      </c>
      <c r="E7" s="11" t="s">
        <v>24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2">
        <v>600</v>
      </c>
      <c r="L7" s="11" t="s">
        <v>30</v>
      </c>
      <c r="M7" s="11" t="s">
        <v>31</v>
      </c>
      <c r="N7" s="11" t="s">
        <v>32</v>
      </c>
      <c r="O7" s="11" t="s">
        <v>33</v>
      </c>
      <c r="P7" s="11" t="s">
        <v>34</v>
      </c>
      <c r="Q7" s="11" t="s">
        <v>35</v>
      </c>
      <c r="R7" s="21"/>
    </row>
    <row r="8" s="3" customFormat="1" ht="162" customHeight="1" spans="1:18">
      <c r="A8" s="11">
        <v>2</v>
      </c>
      <c r="B8" s="11" t="s">
        <v>21</v>
      </c>
      <c r="C8" s="11" t="s">
        <v>22</v>
      </c>
      <c r="D8" s="11" t="s">
        <v>36</v>
      </c>
      <c r="E8" s="11" t="s">
        <v>24</v>
      </c>
      <c r="F8" s="11" t="s">
        <v>25</v>
      </c>
      <c r="G8" s="11" t="s">
        <v>37</v>
      </c>
      <c r="H8" s="11" t="s">
        <v>38</v>
      </c>
      <c r="I8" s="11" t="s">
        <v>39</v>
      </c>
      <c r="J8" s="11" t="s">
        <v>40</v>
      </c>
      <c r="K8" s="12">
        <v>100</v>
      </c>
      <c r="L8" s="11" t="s">
        <v>30</v>
      </c>
      <c r="M8" s="11" t="s">
        <v>37</v>
      </c>
      <c r="N8" s="11" t="s">
        <v>37</v>
      </c>
      <c r="O8" s="11" t="s">
        <v>41</v>
      </c>
      <c r="P8" s="11" t="s">
        <v>34</v>
      </c>
      <c r="Q8" s="11" t="s">
        <v>42</v>
      </c>
      <c r="R8" s="21"/>
    </row>
    <row r="9" s="3" customFormat="1" ht="240" customHeight="1" spans="1:18">
      <c r="A9" s="11">
        <v>3</v>
      </c>
      <c r="B9" s="11" t="s">
        <v>21</v>
      </c>
      <c r="C9" s="11" t="s">
        <v>22</v>
      </c>
      <c r="D9" s="11" t="s">
        <v>43</v>
      </c>
      <c r="E9" s="11" t="s">
        <v>24</v>
      </c>
      <c r="F9" s="11" t="s">
        <v>25</v>
      </c>
      <c r="G9" s="11" t="s">
        <v>44</v>
      </c>
      <c r="H9" s="11" t="s">
        <v>38</v>
      </c>
      <c r="I9" s="11" t="s">
        <v>45</v>
      </c>
      <c r="J9" s="11" t="s">
        <v>46</v>
      </c>
      <c r="K9" s="12">
        <v>50</v>
      </c>
      <c r="L9" s="11" t="s">
        <v>30</v>
      </c>
      <c r="M9" s="11" t="s">
        <v>44</v>
      </c>
      <c r="N9" s="11" t="s">
        <v>44</v>
      </c>
      <c r="O9" s="11" t="s">
        <v>47</v>
      </c>
      <c r="P9" s="11" t="s">
        <v>34</v>
      </c>
      <c r="Q9" s="11" t="s">
        <v>48</v>
      </c>
      <c r="R9" s="21"/>
    </row>
    <row r="10" s="2" customFormat="1" ht="165" customHeight="1" spans="1:18">
      <c r="A10" s="11">
        <v>4</v>
      </c>
      <c r="B10" s="11" t="s">
        <v>21</v>
      </c>
      <c r="C10" s="11" t="s">
        <v>22</v>
      </c>
      <c r="D10" s="11" t="s">
        <v>49</v>
      </c>
      <c r="E10" s="11" t="s">
        <v>50</v>
      </c>
      <c r="F10" s="11" t="s">
        <v>25</v>
      </c>
      <c r="G10" s="11" t="s">
        <v>51</v>
      </c>
      <c r="H10" s="11" t="s">
        <v>52</v>
      </c>
      <c r="I10" s="11" t="s">
        <v>45</v>
      </c>
      <c r="J10" s="11" t="s">
        <v>53</v>
      </c>
      <c r="K10" s="12">
        <v>60</v>
      </c>
      <c r="L10" s="11" t="s">
        <v>30</v>
      </c>
      <c r="M10" s="11" t="s">
        <v>51</v>
      </c>
      <c r="N10" s="11" t="s">
        <v>51</v>
      </c>
      <c r="O10" s="11" t="s">
        <v>54</v>
      </c>
      <c r="P10" s="5" t="s">
        <v>34</v>
      </c>
      <c r="Q10" s="11" t="s">
        <v>55</v>
      </c>
      <c r="R10" s="11"/>
    </row>
    <row r="11" s="2" customFormat="1" ht="38.25" spans="1:18">
      <c r="A11" s="11"/>
      <c r="B11" s="14"/>
      <c r="C11" s="14"/>
      <c r="D11" s="11" t="s">
        <v>56</v>
      </c>
      <c r="E11" s="14"/>
      <c r="F11" s="14"/>
      <c r="G11" s="14"/>
      <c r="H11" s="14"/>
      <c r="I11" s="14"/>
      <c r="J11" s="14"/>
      <c r="K11" s="12">
        <f>SUM(K12:K13)</f>
        <v>360</v>
      </c>
      <c r="L11" s="14"/>
      <c r="M11" s="14"/>
      <c r="N11" s="14"/>
      <c r="O11" s="14"/>
      <c r="P11" s="14"/>
      <c r="Q11" s="14"/>
      <c r="R11" s="15"/>
    </row>
    <row r="12" s="4" customFormat="1" ht="215" customHeight="1" spans="1:18">
      <c r="A12" s="11">
        <v>5</v>
      </c>
      <c r="B12" s="11" t="s">
        <v>21</v>
      </c>
      <c r="C12" s="11" t="s">
        <v>22</v>
      </c>
      <c r="D12" s="11" t="s">
        <v>57</v>
      </c>
      <c r="E12" s="11" t="s">
        <v>58</v>
      </c>
      <c r="F12" s="11" t="s">
        <v>25</v>
      </c>
      <c r="G12" s="11" t="s">
        <v>59</v>
      </c>
      <c r="H12" s="11" t="s">
        <v>38</v>
      </c>
      <c r="I12" s="11" t="s">
        <v>60</v>
      </c>
      <c r="J12" s="11" t="s">
        <v>61</v>
      </c>
      <c r="K12" s="12">
        <v>200</v>
      </c>
      <c r="L12" s="11" t="s">
        <v>30</v>
      </c>
      <c r="M12" s="11" t="s">
        <v>62</v>
      </c>
      <c r="N12" s="11" t="s">
        <v>62</v>
      </c>
      <c r="O12" s="11" t="s">
        <v>63</v>
      </c>
      <c r="P12" s="11" t="s">
        <v>34</v>
      </c>
      <c r="Q12" s="11" t="s">
        <v>42</v>
      </c>
      <c r="R12" s="21"/>
    </row>
    <row r="13" s="4" customFormat="1" ht="215" customHeight="1" spans="1:18">
      <c r="A13" s="11">
        <v>6</v>
      </c>
      <c r="B13" s="11" t="s">
        <v>21</v>
      </c>
      <c r="C13" s="11" t="s">
        <v>22</v>
      </c>
      <c r="D13" s="11" t="s">
        <v>64</v>
      </c>
      <c r="E13" s="11" t="s">
        <v>58</v>
      </c>
      <c r="F13" s="11" t="s">
        <v>25</v>
      </c>
      <c r="G13" s="11" t="s">
        <v>65</v>
      </c>
      <c r="H13" s="11" t="s">
        <v>66</v>
      </c>
      <c r="I13" s="11" t="s">
        <v>67</v>
      </c>
      <c r="J13" s="11" t="s">
        <v>68</v>
      </c>
      <c r="K13" s="12">
        <v>160</v>
      </c>
      <c r="L13" s="11" t="s">
        <v>30</v>
      </c>
      <c r="M13" s="11" t="s">
        <v>69</v>
      </c>
      <c r="N13" s="11" t="s">
        <v>32</v>
      </c>
      <c r="O13" s="11" t="s">
        <v>70</v>
      </c>
      <c r="P13" s="11" t="s">
        <v>34</v>
      </c>
      <c r="Q13" s="11" t="s">
        <v>71</v>
      </c>
      <c r="R13" s="21"/>
    </row>
    <row r="14" s="2" customFormat="1" ht="38.25" spans="1:18">
      <c r="A14" s="11"/>
      <c r="B14" s="14"/>
      <c r="C14" s="14"/>
      <c r="D14" s="11" t="s">
        <v>72</v>
      </c>
      <c r="E14" s="14"/>
      <c r="F14" s="14"/>
      <c r="G14" s="14"/>
      <c r="H14" s="14"/>
      <c r="I14" s="14"/>
      <c r="J14" s="14"/>
      <c r="K14" s="12">
        <f>SUM(K15:K26,)</f>
        <v>4310</v>
      </c>
      <c r="L14" s="14"/>
      <c r="M14" s="14"/>
      <c r="N14" s="14"/>
      <c r="O14" s="14"/>
      <c r="P14" s="14"/>
      <c r="Q14" s="14"/>
      <c r="R14" s="15"/>
    </row>
    <row r="15" s="2" customFormat="1" ht="197" customHeight="1" spans="1:18">
      <c r="A15" s="11">
        <v>7</v>
      </c>
      <c r="B15" s="11" t="s">
        <v>21</v>
      </c>
      <c r="C15" s="11" t="s">
        <v>22</v>
      </c>
      <c r="D15" s="11" t="s">
        <v>73</v>
      </c>
      <c r="E15" s="11" t="s">
        <v>74</v>
      </c>
      <c r="F15" s="11" t="s">
        <v>25</v>
      </c>
      <c r="G15" s="11" t="s">
        <v>75</v>
      </c>
      <c r="H15" s="11" t="s">
        <v>38</v>
      </c>
      <c r="I15" s="11" t="s">
        <v>39</v>
      </c>
      <c r="J15" s="11" t="s">
        <v>76</v>
      </c>
      <c r="K15" s="12">
        <v>60</v>
      </c>
      <c r="L15" s="11" t="s">
        <v>77</v>
      </c>
      <c r="M15" s="11" t="s">
        <v>78</v>
      </c>
      <c r="N15" s="11" t="s">
        <v>78</v>
      </c>
      <c r="O15" s="11" t="s">
        <v>79</v>
      </c>
      <c r="P15" s="11" t="s">
        <v>34</v>
      </c>
      <c r="Q15" s="11" t="s">
        <v>80</v>
      </c>
      <c r="R15" s="15"/>
    </row>
    <row r="16" s="2" customFormat="1" ht="197" customHeight="1" spans="1:18">
      <c r="A16" s="11">
        <v>8</v>
      </c>
      <c r="B16" s="11" t="s">
        <v>21</v>
      </c>
      <c r="C16" s="11" t="s">
        <v>22</v>
      </c>
      <c r="D16" s="11" t="s">
        <v>81</v>
      </c>
      <c r="E16" s="11" t="s">
        <v>74</v>
      </c>
      <c r="F16" s="11" t="s">
        <v>82</v>
      </c>
      <c r="G16" s="11" t="s">
        <v>75</v>
      </c>
      <c r="H16" s="11" t="s">
        <v>38</v>
      </c>
      <c r="I16" s="11" t="s">
        <v>39</v>
      </c>
      <c r="J16" s="11" t="s">
        <v>83</v>
      </c>
      <c r="K16" s="12">
        <v>50</v>
      </c>
      <c r="L16" s="11" t="s">
        <v>30</v>
      </c>
      <c r="M16" s="11" t="s">
        <v>78</v>
      </c>
      <c r="N16" s="11" t="s">
        <v>78</v>
      </c>
      <c r="O16" s="11" t="s">
        <v>84</v>
      </c>
      <c r="P16" s="11" t="s">
        <v>34</v>
      </c>
      <c r="Q16" s="11" t="s">
        <v>80</v>
      </c>
      <c r="R16" s="11" t="s">
        <v>85</v>
      </c>
    </row>
    <row r="17" s="2" customFormat="1" ht="197" customHeight="1" spans="1:18">
      <c r="A17" s="11">
        <v>9</v>
      </c>
      <c r="B17" s="11" t="s">
        <v>21</v>
      </c>
      <c r="C17" s="11" t="s">
        <v>22</v>
      </c>
      <c r="D17" s="11" t="s">
        <v>86</v>
      </c>
      <c r="E17" s="11" t="s">
        <v>74</v>
      </c>
      <c r="F17" s="11" t="s">
        <v>82</v>
      </c>
      <c r="G17" s="11" t="s">
        <v>87</v>
      </c>
      <c r="H17" s="11" t="s">
        <v>38</v>
      </c>
      <c r="I17" s="11" t="s">
        <v>88</v>
      </c>
      <c r="J17" s="11" t="s">
        <v>89</v>
      </c>
      <c r="K17" s="12">
        <v>100</v>
      </c>
      <c r="L17" s="11" t="s">
        <v>30</v>
      </c>
      <c r="M17" s="11" t="s">
        <v>90</v>
      </c>
      <c r="N17" s="11" t="s">
        <v>90</v>
      </c>
      <c r="O17" s="5" t="s">
        <v>91</v>
      </c>
      <c r="P17" s="5" t="s">
        <v>34</v>
      </c>
      <c r="Q17" s="5" t="s">
        <v>92</v>
      </c>
      <c r="R17" s="11"/>
    </row>
    <row r="18" s="2" customFormat="1" ht="197" customHeight="1" spans="1:18">
      <c r="A18" s="11">
        <v>10</v>
      </c>
      <c r="B18" s="11" t="s">
        <v>21</v>
      </c>
      <c r="C18" s="11" t="s">
        <v>22</v>
      </c>
      <c r="D18" s="11" t="s">
        <v>93</v>
      </c>
      <c r="E18" s="11" t="s">
        <v>74</v>
      </c>
      <c r="F18" s="11" t="s">
        <v>94</v>
      </c>
      <c r="G18" s="11" t="s">
        <v>95</v>
      </c>
      <c r="H18" s="11" t="s">
        <v>38</v>
      </c>
      <c r="I18" s="11" t="s">
        <v>96</v>
      </c>
      <c r="J18" s="11" t="s">
        <v>97</v>
      </c>
      <c r="K18" s="12">
        <v>50</v>
      </c>
      <c r="L18" s="11" t="s">
        <v>30</v>
      </c>
      <c r="M18" s="11" t="s">
        <v>95</v>
      </c>
      <c r="N18" s="11" t="s">
        <v>95</v>
      </c>
      <c r="O18" s="11" t="s">
        <v>98</v>
      </c>
      <c r="P18" s="5" t="s">
        <v>34</v>
      </c>
      <c r="Q18" s="11" t="s">
        <v>80</v>
      </c>
      <c r="R18" s="11"/>
    </row>
    <row r="19" s="2" customFormat="1" ht="197" customHeight="1" spans="1:18">
      <c r="A19" s="11">
        <v>11</v>
      </c>
      <c r="B19" s="11" t="s">
        <v>21</v>
      </c>
      <c r="C19" s="11" t="s">
        <v>22</v>
      </c>
      <c r="D19" s="11" t="s">
        <v>99</v>
      </c>
      <c r="E19" s="11" t="s">
        <v>74</v>
      </c>
      <c r="F19" s="11" t="s">
        <v>94</v>
      </c>
      <c r="G19" s="11" t="s">
        <v>100</v>
      </c>
      <c r="H19" s="11" t="s">
        <v>38</v>
      </c>
      <c r="I19" s="11" t="s">
        <v>96</v>
      </c>
      <c r="J19" s="11" t="s">
        <v>101</v>
      </c>
      <c r="K19" s="12">
        <v>50</v>
      </c>
      <c r="L19" s="11" t="s">
        <v>30</v>
      </c>
      <c r="M19" s="11" t="s">
        <v>100</v>
      </c>
      <c r="N19" s="11" t="s">
        <v>100</v>
      </c>
      <c r="O19" s="11" t="s">
        <v>102</v>
      </c>
      <c r="P19" s="5" t="s">
        <v>34</v>
      </c>
      <c r="Q19" s="11" t="s">
        <v>80</v>
      </c>
      <c r="R19" s="11"/>
    </row>
    <row r="20" s="2" customFormat="1" ht="197" customHeight="1" spans="1:18">
      <c r="A20" s="11">
        <v>12</v>
      </c>
      <c r="B20" s="11" t="s">
        <v>21</v>
      </c>
      <c r="C20" s="11" t="s">
        <v>22</v>
      </c>
      <c r="D20" s="11" t="s">
        <v>103</v>
      </c>
      <c r="E20" s="11" t="s">
        <v>74</v>
      </c>
      <c r="F20" s="11" t="s">
        <v>25</v>
      </c>
      <c r="G20" s="11" t="s">
        <v>104</v>
      </c>
      <c r="H20" s="11" t="s">
        <v>105</v>
      </c>
      <c r="I20" s="11" t="s">
        <v>60</v>
      </c>
      <c r="J20" s="11" t="s">
        <v>106</v>
      </c>
      <c r="K20" s="12">
        <v>350</v>
      </c>
      <c r="L20" s="11" t="s">
        <v>30</v>
      </c>
      <c r="M20" s="11" t="s">
        <v>104</v>
      </c>
      <c r="N20" s="11" t="s">
        <v>104</v>
      </c>
      <c r="O20" s="11" t="s">
        <v>107</v>
      </c>
      <c r="P20" s="5" t="s">
        <v>34</v>
      </c>
      <c r="Q20" s="11" t="s">
        <v>80</v>
      </c>
      <c r="R20" s="5" t="s">
        <v>108</v>
      </c>
    </row>
    <row r="21" s="4" customFormat="1" ht="180" customHeight="1" spans="1:18">
      <c r="A21" s="11">
        <v>13</v>
      </c>
      <c r="B21" s="11" t="s">
        <v>21</v>
      </c>
      <c r="C21" s="11" t="s">
        <v>22</v>
      </c>
      <c r="D21" s="11" t="s">
        <v>109</v>
      </c>
      <c r="E21" s="11" t="s">
        <v>74</v>
      </c>
      <c r="F21" s="11" t="s">
        <v>25</v>
      </c>
      <c r="G21" s="11" t="s">
        <v>110</v>
      </c>
      <c r="H21" s="11" t="s">
        <v>38</v>
      </c>
      <c r="I21" s="11" t="s">
        <v>111</v>
      </c>
      <c r="J21" s="11" t="s">
        <v>112</v>
      </c>
      <c r="K21" s="12">
        <v>150</v>
      </c>
      <c r="L21" s="11" t="s">
        <v>30</v>
      </c>
      <c r="M21" s="11" t="s">
        <v>110</v>
      </c>
      <c r="N21" s="11" t="s">
        <v>110</v>
      </c>
      <c r="O21" s="11" t="s">
        <v>113</v>
      </c>
      <c r="P21" s="11" t="s">
        <v>34</v>
      </c>
      <c r="Q21" s="11" t="s">
        <v>80</v>
      </c>
      <c r="R21" s="21"/>
    </row>
    <row r="22" s="4" customFormat="1" ht="180" customHeight="1" spans="1:18">
      <c r="A22" s="11">
        <v>14</v>
      </c>
      <c r="B22" s="11" t="s">
        <v>21</v>
      </c>
      <c r="C22" s="11" t="s">
        <v>22</v>
      </c>
      <c r="D22" s="11" t="s">
        <v>114</v>
      </c>
      <c r="E22" s="11" t="s">
        <v>74</v>
      </c>
      <c r="F22" s="11" t="s">
        <v>25</v>
      </c>
      <c r="G22" s="11" t="s">
        <v>115</v>
      </c>
      <c r="H22" s="11" t="s">
        <v>52</v>
      </c>
      <c r="I22" s="11" t="s">
        <v>45</v>
      </c>
      <c r="J22" s="11" t="s">
        <v>116</v>
      </c>
      <c r="K22" s="11">
        <v>230</v>
      </c>
      <c r="L22" s="11" t="s">
        <v>30</v>
      </c>
      <c r="M22" s="11" t="s">
        <v>115</v>
      </c>
      <c r="N22" s="11" t="s">
        <v>115</v>
      </c>
      <c r="O22" s="11" t="s">
        <v>117</v>
      </c>
      <c r="P22" s="11" t="s">
        <v>34</v>
      </c>
      <c r="Q22" s="11" t="s">
        <v>55</v>
      </c>
      <c r="R22" s="21"/>
    </row>
    <row r="23" s="4" customFormat="1" ht="180" customHeight="1" spans="1:18">
      <c r="A23" s="11">
        <v>15</v>
      </c>
      <c r="B23" s="11" t="s">
        <v>21</v>
      </c>
      <c r="C23" s="11" t="s">
        <v>22</v>
      </c>
      <c r="D23" s="11" t="s">
        <v>118</v>
      </c>
      <c r="E23" s="11" t="s">
        <v>74</v>
      </c>
      <c r="F23" s="11" t="s">
        <v>25</v>
      </c>
      <c r="G23" s="11" t="s">
        <v>119</v>
      </c>
      <c r="H23" s="11" t="s">
        <v>105</v>
      </c>
      <c r="I23" s="11" t="s">
        <v>111</v>
      </c>
      <c r="J23" s="11" t="s">
        <v>120</v>
      </c>
      <c r="K23" s="12">
        <v>400</v>
      </c>
      <c r="L23" s="11" t="s">
        <v>30</v>
      </c>
      <c r="M23" s="11" t="s">
        <v>121</v>
      </c>
      <c r="N23" s="11" t="s">
        <v>121</v>
      </c>
      <c r="O23" s="11" t="s">
        <v>122</v>
      </c>
      <c r="P23" s="5" t="s">
        <v>34</v>
      </c>
      <c r="Q23" s="11" t="s">
        <v>80</v>
      </c>
      <c r="R23" s="5"/>
    </row>
    <row r="24" s="4" customFormat="1" ht="180" customHeight="1" spans="1:18">
      <c r="A24" s="11">
        <v>16</v>
      </c>
      <c r="B24" s="11" t="s">
        <v>21</v>
      </c>
      <c r="C24" s="11" t="s">
        <v>22</v>
      </c>
      <c r="D24" s="11" t="s">
        <v>123</v>
      </c>
      <c r="E24" s="11" t="s">
        <v>74</v>
      </c>
      <c r="F24" s="11" t="s">
        <v>25</v>
      </c>
      <c r="G24" s="11" t="s">
        <v>124</v>
      </c>
      <c r="H24" s="11" t="s">
        <v>38</v>
      </c>
      <c r="I24" s="11" t="s">
        <v>125</v>
      </c>
      <c r="J24" s="11" t="s">
        <v>126</v>
      </c>
      <c r="K24" s="12">
        <v>950</v>
      </c>
      <c r="L24" s="11" t="s">
        <v>30</v>
      </c>
      <c r="M24" s="11" t="s">
        <v>127</v>
      </c>
      <c r="N24" s="11" t="s">
        <v>127</v>
      </c>
      <c r="O24" s="11" t="s">
        <v>128</v>
      </c>
      <c r="P24" s="11" t="s">
        <v>34</v>
      </c>
      <c r="Q24" s="11" t="s">
        <v>80</v>
      </c>
      <c r="R24" s="21"/>
    </row>
    <row r="25" s="4" customFormat="1" ht="180" customHeight="1" spans="1:18">
      <c r="A25" s="11">
        <v>17</v>
      </c>
      <c r="B25" s="11" t="s">
        <v>21</v>
      </c>
      <c r="C25" s="11" t="s">
        <v>22</v>
      </c>
      <c r="D25" s="11" t="s">
        <v>129</v>
      </c>
      <c r="E25" s="11" t="s">
        <v>74</v>
      </c>
      <c r="F25" s="11" t="s">
        <v>25</v>
      </c>
      <c r="G25" s="11" t="s">
        <v>130</v>
      </c>
      <c r="H25" s="11" t="s">
        <v>38</v>
      </c>
      <c r="I25" s="11" t="s">
        <v>131</v>
      </c>
      <c r="J25" s="11" t="s">
        <v>126</v>
      </c>
      <c r="K25" s="12">
        <v>970</v>
      </c>
      <c r="L25" s="11" t="s">
        <v>30</v>
      </c>
      <c r="M25" s="11" t="s">
        <v>132</v>
      </c>
      <c r="N25" s="11" t="s">
        <v>132</v>
      </c>
      <c r="O25" s="11" t="s">
        <v>133</v>
      </c>
      <c r="P25" s="11" t="s">
        <v>34</v>
      </c>
      <c r="Q25" s="11" t="s">
        <v>80</v>
      </c>
      <c r="R25" s="21"/>
    </row>
    <row r="26" s="2" customFormat="1" ht="269" customHeight="1" spans="1:18">
      <c r="A26" s="11">
        <v>18</v>
      </c>
      <c r="B26" s="11" t="s">
        <v>21</v>
      </c>
      <c r="C26" s="11" t="s">
        <v>22</v>
      </c>
      <c r="D26" s="11" t="s">
        <v>134</v>
      </c>
      <c r="E26" s="11" t="s">
        <v>74</v>
      </c>
      <c r="F26" s="11" t="s">
        <v>25</v>
      </c>
      <c r="G26" s="11" t="s">
        <v>135</v>
      </c>
      <c r="H26" s="11" t="s">
        <v>38</v>
      </c>
      <c r="I26" s="11" t="s">
        <v>136</v>
      </c>
      <c r="J26" s="11" t="s">
        <v>126</v>
      </c>
      <c r="K26" s="12">
        <v>950</v>
      </c>
      <c r="L26" s="11" t="s">
        <v>30</v>
      </c>
      <c r="M26" s="11" t="s">
        <v>137</v>
      </c>
      <c r="N26" s="11" t="s">
        <v>137</v>
      </c>
      <c r="O26" s="11" t="s">
        <v>138</v>
      </c>
      <c r="P26" s="11" t="s">
        <v>34</v>
      </c>
      <c r="Q26" s="11" t="s">
        <v>80</v>
      </c>
      <c r="R26" s="21" t="s">
        <v>139</v>
      </c>
    </row>
    <row r="27" s="2" customFormat="1" ht="38.25" spans="1:18">
      <c r="A27" s="11"/>
      <c r="B27" s="14"/>
      <c r="C27" s="14"/>
      <c r="D27" s="11" t="s">
        <v>140</v>
      </c>
      <c r="E27" s="14"/>
      <c r="F27" s="14"/>
      <c r="G27" s="14"/>
      <c r="H27" s="14"/>
      <c r="I27" s="14"/>
      <c r="J27" s="14"/>
      <c r="K27" s="12">
        <f>+K28+K29</f>
        <v>3350</v>
      </c>
      <c r="L27" s="14"/>
      <c r="M27" s="14"/>
      <c r="N27" s="14"/>
      <c r="O27" s="14"/>
      <c r="P27" s="14"/>
      <c r="Q27" s="14"/>
      <c r="R27" s="15"/>
    </row>
    <row r="28" s="2" customFormat="1" ht="357" customHeight="1" spans="1:18">
      <c r="A28" s="11">
        <v>19</v>
      </c>
      <c r="B28" s="11" t="s">
        <v>21</v>
      </c>
      <c r="C28" s="11" t="s">
        <v>22</v>
      </c>
      <c r="D28" s="11" t="s">
        <v>141</v>
      </c>
      <c r="E28" s="11" t="s">
        <v>142</v>
      </c>
      <c r="F28" s="11" t="s">
        <v>25</v>
      </c>
      <c r="G28" s="11" t="s">
        <v>143</v>
      </c>
      <c r="H28" s="11" t="s">
        <v>144</v>
      </c>
      <c r="I28" s="11" t="s">
        <v>145</v>
      </c>
      <c r="J28" s="11" t="s">
        <v>146</v>
      </c>
      <c r="K28" s="12">
        <v>2800</v>
      </c>
      <c r="L28" s="11" t="s">
        <v>30</v>
      </c>
      <c r="M28" s="11" t="s">
        <v>147</v>
      </c>
      <c r="N28" s="11" t="s">
        <v>32</v>
      </c>
      <c r="O28" s="11" t="s">
        <v>148</v>
      </c>
      <c r="P28" s="11" t="s">
        <v>34</v>
      </c>
      <c r="Q28" s="11" t="s">
        <v>149</v>
      </c>
      <c r="R28" s="21" t="s">
        <v>150</v>
      </c>
    </row>
    <row r="29" s="2" customFormat="1" ht="175" customHeight="1" spans="1:18">
      <c r="A29" s="11">
        <v>20</v>
      </c>
      <c r="B29" s="11" t="s">
        <v>21</v>
      </c>
      <c r="C29" s="11" t="s">
        <v>22</v>
      </c>
      <c r="D29" s="11" t="s">
        <v>151</v>
      </c>
      <c r="E29" s="11" t="s">
        <v>142</v>
      </c>
      <c r="F29" s="11" t="s">
        <v>152</v>
      </c>
      <c r="G29" s="11" t="s">
        <v>143</v>
      </c>
      <c r="H29" s="11" t="s">
        <v>144</v>
      </c>
      <c r="I29" s="11" t="s">
        <v>145</v>
      </c>
      <c r="J29" s="11" t="s">
        <v>153</v>
      </c>
      <c r="K29" s="12">
        <v>550</v>
      </c>
      <c r="L29" s="11" t="s">
        <v>30</v>
      </c>
      <c r="M29" s="11" t="s">
        <v>147</v>
      </c>
      <c r="N29" s="11" t="s">
        <v>32</v>
      </c>
      <c r="O29" s="11" t="s">
        <v>154</v>
      </c>
      <c r="P29" s="11" t="s">
        <v>34</v>
      </c>
      <c r="Q29" s="11" t="s">
        <v>155</v>
      </c>
      <c r="R29" s="21"/>
    </row>
    <row r="30" s="2" customFormat="1" ht="38.25" spans="1:18">
      <c r="A30" s="11"/>
      <c r="B30" s="11"/>
      <c r="C30" s="11"/>
      <c r="D30" s="11" t="s">
        <v>156</v>
      </c>
      <c r="E30" s="11"/>
      <c r="F30" s="11"/>
      <c r="G30" s="11"/>
      <c r="H30" s="11"/>
      <c r="I30" s="11"/>
      <c r="J30" s="11"/>
      <c r="K30" s="12">
        <f>K31+K33+K36</f>
        <v>2075.38</v>
      </c>
      <c r="L30" s="11"/>
      <c r="M30" s="11"/>
      <c r="N30" s="11"/>
      <c r="O30" s="11"/>
      <c r="P30" s="11"/>
      <c r="Q30" s="11"/>
      <c r="R30" s="15"/>
    </row>
    <row r="31" s="2" customFormat="1" ht="38.25" spans="1:18">
      <c r="A31" s="11"/>
      <c r="B31" s="11"/>
      <c r="C31" s="11"/>
      <c r="D31" s="11" t="s">
        <v>157</v>
      </c>
      <c r="E31" s="11"/>
      <c r="F31" s="11"/>
      <c r="G31" s="11"/>
      <c r="H31" s="11"/>
      <c r="I31" s="11"/>
      <c r="J31" s="11"/>
      <c r="K31" s="12">
        <f>K32</f>
        <v>900</v>
      </c>
      <c r="L31" s="11"/>
      <c r="M31" s="11"/>
      <c r="N31" s="11"/>
      <c r="O31" s="11"/>
      <c r="P31" s="11"/>
      <c r="Q31" s="11"/>
      <c r="R31" s="15"/>
    </row>
    <row r="32" s="4" customFormat="1" ht="187" customHeight="1" spans="1:18">
      <c r="A32" s="11">
        <v>21</v>
      </c>
      <c r="B32" s="11" t="s">
        <v>21</v>
      </c>
      <c r="C32" s="11" t="s">
        <v>22</v>
      </c>
      <c r="D32" s="11" t="s">
        <v>158</v>
      </c>
      <c r="E32" s="11" t="s">
        <v>159</v>
      </c>
      <c r="F32" s="11" t="s">
        <v>25</v>
      </c>
      <c r="G32" s="11" t="s">
        <v>26</v>
      </c>
      <c r="H32" s="11" t="s">
        <v>160</v>
      </c>
      <c r="I32" s="11" t="s">
        <v>161</v>
      </c>
      <c r="J32" s="11" t="s">
        <v>162</v>
      </c>
      <c r="K32" s="12">
        <v>900</v>
      </c>
      <c r="L32" s="11" t="s">
        <v>30</v>
      </c>
      <c r="M32" s="11" t="s">
        <v>163</v>
      </c>
      <c r="N32" s="11" t="s">
        <v>32</v>
      </c>
      <c r="O32" s="11" t="s">
        <v>164</v>
      </c>
      <c r="P32" s="11" t="s">
        <v>34</v>
      </c>
      <c r="Q32" s="11" t="s">
        <v>165</v>
      </c>
      <c r="R32" s="21"/>
    </row>
    <row r="33" s="2" customFormat="1" ht="38.25" spans="1:18">
      <c r="A33" s="11"/>
      <c r="B33" s="11"/>
      <c r="C33" s="11"/>
      <c r="D33" s="11" t="s">
        <v>166</v>
      </c>
      <c r="E33" s="11"/>
      <c r="F33" s="11"/>
      <c r="G33" s="11"/>
      <c r="H33" s="11"/>
      <c r="I33" s="11"/>
      <c r="J33" s="11"/>
      <c r="K33" s="12">
        <f>SUM(K34:K35)</f>
        <v>505.38</v>
      </c>
      <c r="L33" s="11"/>
      <c r="M33" s="11"/>
      <c r="N33" s="11"/>
      <c r="O33" s="11"/>
      <c r="P33" s="11"/>
      <c r="Q33" s="11"/>
      <c r="R33" s="15"/>
    </row>
    <row r="34" s="4" customFormat="1" ht="192" customHeight="1" spans="1:18">
      <c r="A34" s="11">
        <v>22</v>
      </c>
      <c r="B34" s="11" t="s">
        <v>21</v>
      </c>
      <c r="C34" s="11" t="s">
        <v>22</v>
      </c>
      <c r="D34" s="11" t="s">
        <v>167</v>
      </c>
      <c r="E34" s="11" t="s">
        <v>168</v>
      </c>
      <c r="F34" s="11" t="s">
        <v>25</v>
      </c>
      <c r="G34" s="11" t="s">
        <v>26</v>
      </c>
      <c r="H34" s="11" t="s">
        <v>144</v>
      </c>
      <c r="I34" s="11" t="s">
        <v>169</v>
      </c>
      <c r="J34" s="11" t="s">
        <v>170</v>
      </c>
      <c r="K34" s="11">
        <v>380.82</v>
      </c>
      <c r="L34" s="11" t="s">
        <v>30</v>
      </c>
      <c r="M34" s="11" t="s">
        <v>163</v>
      </c>
      <c r="N34" s="11" t="s">
        <v>32</v>
      </c>
      <c r="O34" s="11" t="s">
        <v>171</v>
      </c>
      <c r="P34" s="11" t="s">
        <v>34</v>
      </c>
      <c r="Q34" s="11" t="s">
        <v>172</v>
      </c>
      <c r="R34" s="21"/>
    </row>
    <row r="35" s="4" customFormat="1" ht="197" customHeight="1" spans="1:18">
      <c r="A35" s="11">
        <v>23</v>
      </c>
      <c r="B35" s="11" t="s">
        <v>21</v>
      </c>
      <c r="C35" s="11" t="s">
        <v>22</v>
      </c>
      <c r="D35" s="11" t="s">
        <v>173</v>
      </c>
      <c r="E35" s="11" t="s">
        <v>168</v>
      </c>
      <c r="F35" s="11" t="s">
        <v>25</v>
      </c>
      <c r="G35" s="11" t="s">
        <v>26</v>
      </c>
      <c r="H35" s="11" t="s">
        <v>144</v>
      </c>
      <c r="I35" s="11" t="s">
        <v>174</v>
      </c>
      <c r="J35" s="11" t="s">
        <v>175</v>
      </c>
      <c r="K35" s="11">
        <v>124.56</v>
      </c>
      <c r="L35" s="11" t="s">
        <v>30</v>
      </c>
      <c r="M35" s="11" t="s">
        <v>163</v>
      </c>
      <c r="N35" s="11" t="s">
        <v>32</v>
      </c>
      <c r="O35" s="11" t="s">
        <v>176</v>
      </c>
      <c r="P35" s="11" t="s">
        <v>34</v>
      </c>
      <c r="Q35" s="11" t="s">
        <v>172</v>
      </c>
      <c r="R35" s="21"/>
    </row>
    <row r="36" s="2" customFormat="1" ht="38.25" spans="1:18">
      <c r="A36" s="11"/>
      <c r="B36" s="14"/>
      <c r="C36" s="14"/>
      <c r="D36" s="11" t="s">
        <v>177</v>
      </c>
      <c r="E36" s="14"/>
      <c r="F36" s="14"/>
      <c r="G36" s="14"/>
      <c r="H36" s="14"/>
      <c r="I36" s="14"/>
      <c r="J36" s="14"/>
      <c r="K36" s="12">
        <f>SUM(K37:K38)</f>
        <v>670</v>
      </c>
      <c r="L36" s="14"/>
      <c r="M36" s="14"/>
      <c r="N36" s="14"/>
      <c r="O36" s="14"/>
      <c r="P36" s="14"/>
      <c r="Q36" s="14"/>
      <c r="R36" s="15"/>
    </row>
    <row r="37" s="4" customFormat="1" ht="152" customHeight="1" spans="1:18">
      <c r="A37" s="11">
        <v>24</v>
      </c>
      <c r="B37" s="11" t="s">
        <v>21</v>
      </c>
      <c r="C37" s="11" t="s">
        <v>22</v>
      </c>
      <c r="D37" s="11" t="s">
        <v>178</v>
      </c>
      <c r="E37" s="11" t="s">
        <v>179</v>
      </c>
      <c r="F37" s="11" t="s">
        <v>25</v>
      </c>
      <c r="G37" s="11" t="s">
        <v>26</v>
      </c>
      <c r="H37" s="11" t="s">
        <v>144</v>
      </c>
      <c r="I37" s="11" t="s">
        <v>180</v>
      </c>
      <c r="J37" s="11" t="s">
        <v>181</v>
      </c>
      <c r="K37" s="12">
        <v>580</v>
      </c>
      <c r="L37" s="11" t="s">
        <v>30</v>
      </c>
      <c r="M37" s="11" t="s">
        <v>182</v>
      </c>
      <c r="N37" s="11" t="s">
        <v>32</v>
      </c>
      <c r="O37" s="11" t="s">
        <v>183</v>
      </c>
      <c r="P37" s="11" t="s">
        <v>34</v>
      </c>
      <c r="Q37" s="11" t="s">
        <v>184</v>
      </c>
      <c r="R37" s="21"/>
    </row>
    <row r="38" s="4" customFormat="1" ht="162" customHeight="1" spans="1:18">
      <c r="A38" s="11">
        <v>25</v>
      </c>
      <c r="B38" s="11" t="s">
        <v>21</v>
      </c>
      <c r="C38" s="11" t="s">
        <v>22</v>
      </c>
      <c r="D38" s="11" t="s">
        <v>185</v>
      </c>
      <c r="E38" s="11" t="s">
        <v>186</v>
      </c>
      <c r="F38" s="11" t="s">
        <v>25</v>
      </c>
      <c r="G38" s="11" t="s">
        <v>26</v>
      </c>
      <c r="H38" s="11" t="s">
        <v>144</v>
      </c>
      <c r="I38" s="11" t="s">
        <v>180</v>
      </c>
      <c r="J38" s="11" t="s">
        <v>187</v>
      </c>
      <c r="K38" s="12">
        <v>90</v>
      </c>
      <c r="L38" s="11" t="s">
        <v>30</v>
      </c>
      <c r="M38" s="11" t="s">
        <v>182</v>
      </c>
      <c r="N38" s="11" t="s">
        <v>32</v>
      </c>
      <c r="O38" s="11" t="s">
        <v>188</v>
      </c>
      <c r="P38" s="11" t="s">
        <v>34</v>
      </c>
      <c r="Q38" s="11" t="s">
        <v>189</v>
      </c>
      <c r="R38" s="21"/>
    </row>
    <row r="39" s="2" customFormat="1" ht="38.25" spans="1:18">
      <c r="A39" s="11"/>
      <c r="B39" s="14"/>
      <c r="C39" s="14"/>
      <c r="D39" s="11" t="s">
        <v>190</v>
      </c>
      <c r="E39" s="14"/>
      <c r="F39" s="14"/>
      <c r="G39" s="14"/>
      <c r="H39" s="14"/>
      <c r="I39" s="14"/>
      <c r="J39" s="14"/>
      <c r="K39" s="12">
        <f>K40+K86+K89</f>
        <v>8876.6</v>
      </c>
      <c r="L39" s="14"/>
      <c r="M39" s="14"/>
      <c r="N39" s="14"/>
      <c r="O39" s="14"/>
      <c r="P39" s="14"/>
      <c r="Q39" s="14"/>
      <c r="R39" s="15"/>
    </row>
    <row r="40" s="2" customFormat="1" ht="38.25" spans="1:18">
      <c r="A40" s="11"/>
      <c r="B40" s="14"/>
      <c r="C40" s="14"/>
      <c r="D40" s="11" t="s">
        <v>191</v>
      </c>
      <c r="E40" s="14"/>
      <c r="F40" s="14"/>
      <c r="G40" s="14"/>
      <c r="H40" s="14"/>
      <c r="I40" s="14"/>
      <c r="J40" s="14"/>
      <c r="K40" s="12">
        <f>SUM(K60:K85)+K41</f>
        <v>7936.6</v>
      </c>
      <c r="L40" s="14"/>
      <c r="M40" s="14"/>
      <c r="N40" s="14"/>
      <c r="O40" s="14"/>
      <c r="P40" s="14"/>
      <c r="Q40" s="14"/>
      <c r="R40" s="15"/>
    </row>
    <row r="41" s="2" customFormat="1" ht="76.5" spans="1:18">
      <c r="A41" s="11">
        <v>26</v>
      </c>
      <c r="B41" s="11" t="s">
        <v>21</v>
      </c>
      <c r="C41" s="11" t="s">
        <v>22</v>
      </c>
      <c r="D41" s="11" t="s">
        <v>192</v>
      </c>
      <c r="E41" s="11" t="s">
        <v>193</v>
      </c>
      <c r="F41" s="11" t="s">
        <v>25</v>
      </c>
      <c r="G41" s="11" t="s">
        <v>87</v>
      </c>
      <c r="H41" s="11" t="s">
        <v>194</v>
      </c>
      <c r="I41" s="11" t="s">
        <v>136</v>
      </c>
      <c r="J41" s="11" t="s">
        <v>195</v>
      </c>
      <c r="K41" s="12">
        <v>4614</v>
      </c>
      <c r="L41" s="11" t="s">
        <v>30</v>
      </c>
      <c r="M41" s="11" t="s">
        <v>196</v>
      </c>
      <c r="N41" s="11" t="s">
        <v>90</v>
      </c>
      <c r="O41" s="11" t="s">
        <v>197</v>
      </c>
      <c r="P41" s="11" t="s">
        <v>34</v>
      </c>
      <c r="Q41" s="11" t="s">
        <v>198</v>
      </c>
      <c r="R41" s="15"/>
    </row>
    <row r="42" s="2" customFormat="1" ht="275" customHeight="1" spans="1:18">
      <c r="A42" s="11">
        <v>26.1</v>
      </c>
      <c r="B42" s="11" t="s">
        <v>21</v>
      </c>
      <c r="C42" s="11" t="s">
        <v>22</v>
      </c>
      <c r="D42" s="11" t="s">
        <v>199</v>
      </c>
      <c r="E42" s="11" t="s">
        <v>193</v>
      </c>
      <c r="F42" s="11" t="s">
        <v>25</v>
      </c>
      <c r="G42" s="11" t="s">
        <v>200</v>
      </c>
      <c r="H42" s="11" t="s">
        <v>194</v>
      </c>
      <c r="I42" s="11" t="s">
        <v>136</v>
      </c>
      <c r="J42" s="11" t="s">
        <v>201</v>
      </c>
      <c r="K42" s="12">
        <v>231</v>
      </c>
      <c r="L42" s="11" t="s">
        <v>30</v>
      </c>
      <c r="M42" s="11" t="str">
        <f t="shared" ref="M42:M61" si="0">G42&amp;"村民"</f>
        <v>花园乡花南村、花北村、双井村村民</v>
      </c>
      <c r="N42" s="11" t="s">
        <v>200</v>
      </c>
      <c r="O42" s="11" t="s">
        <v>197</v>
      </c>
      <c r="P42" s="11" t="s">
        <v>34</v>
      </c>
      <c r="Q42" s="11" t="s">
        <v>198</v>
      </c>
      <c r="R42" s="5"/>
    </row>
    <row r="43" s="2" customFormat="1" ht="275" customHeight="1" spans="1:18">
      <c r="A43" s="22">
        <v>26.2</v>
      </c>
      <c r="B43" s="11" t="s">
        <v>21</v>
      </c>
      <c r="C43" s="11" t="s">
        <v>22</v>
      </c>
      <c r="D43" s="11" t="s">
        <v>202</v>
      </c>
      <c r="E43" s="11" t="s">
        <v>193</v>
      </c>
      <c r="F43" s="11" t="s">
        <v>25</v>
      </c>
      <c r="G43" s="11" t="s">
        <v>203</v>
      </c>
      <c r="H43" s="11" t="s">
        <v>194</v>
      </c>
      <c r="I43" s="11" t="s">
        <v>136</v>
      </c>
      <c r="J43" s="11" t="s">
        <v>204</v>
      </c>
      <c r="K43" s="12">
        <v>227</v>
      </c>
      <c r="L43" s="11" t="s">
        <v>30</v>
      </c>
      <c r="M43" s="11" t="str">
        <f t="shared" si="0"/>
        <v>庄子镇史楼村、李楼村村民</v>
      </c>
      <c r="N43" s="11" t="s">
        <v>203</v>
      </c>
      <c r="O43" s="11" t="s">
        <v>197</v>
      </c>
      <c r="P43" s="11" t="s">
        <v>34</v>
      </c>
      <c r="Q43" s="11" t="s">
        <v>198</v>
      </c>
      <c r="R43" s="5"/>
    </row>
    <row r="44" s="2" customFormat="1" ht="275" customHeight="1" spans="1:18">
      <c r="A44" s="11">
        <v>26.3</v>
      </c>
      <c r="B44" s="11" t="s">
        <v>21</v>
      </c>
      <c r="C44" s="11" t="s">
        <v>22</v>
      </c>
      <c r="D44" s="11" t="s">
        <v>205</v>
      </c>
      <c r="E44" s="11" t="s">
        <v>193</v>
      </c>
      <c r="F44" s="11" t="s">
        <v>25</v>
      </c>
      <c r="G44" s="11" t="s">
        <v>206</v>
      </c>
      <c r="H44" s="11" t="s">
        <v>194</v>
      </c>
      <c r="I44" s="11" t="s">
        <v>136</v>
      </c>
      <c r="J44" s="11" t="s">
        <v>207</v>
      </c>
      <c r="K44" s="12">
        <v>344</v>
      </c>
      <c r="L44" s="11" t="s">
        <v>30</v>
      </c>
      <c r="M44" s="11" t="str">
        <f t="shared" si="0"/>
        <v>北关镇南北庄、南村、崔坝村村民</v>
      </c>
      <c r="N44" s="11" t="s">
        <v>206</v>
      </c>
      <c r="O44" s="11" t="s">
        <v>197</v>
      </c>
      <c r="P44" s="11" t="s">
        <v>34</v>
      </c>
      <c r="Q44" s="11" t="s">
        <v>198</v>
      </c>
      <c r="R44" s="5"/>
    </row>
    <row r="45" s="2" customFormat="1" ht="275" customHeight="1" spans="1:18">
      <c r="A45" s="22">
        <v>26.4</v>
      </c>
      <c r="B45" s="11" t="s">
        <v>21</v>
      </c>
      <c r="C45" s="11" t="s">
        <v>22</v>
      </c>
      <c r="D45" s="11" t="s">
        <v>208</v>
      </c>
      <c r="E45" s="11" t="s">
        <v>193</v>
      </c>
      <c r="F45" s="11" t="s">
        <v>25</v>
      </c>
      <c r="G45" s="11" t="s">
        <v>209</v>
      </c>
      <c r="H45" s="11" t="s">
        <v>194</v>
      </c>
      <c r="I45" s="11" t="s">
        <v>136</v>
      </c>
      <c r="J45" s="11" t="s">
        <v>210</v>
      </c>
      <c r="K45" s="12">
        <v>264</v>
      </c>
      <c r="L45" s="11" t="s">
        <v>30</v>
      </c>
      <c r="M45" s="11" t="str">
        <f t="shared" si="0"/>
        <v>人和镇贾寨村、前瓦塚村村民</v>
      </c>
      <c r="N45" s="11" t="s">
        <v>209</v>
      </c>
      <c r="O45" s="11" t="s">
        <v>197</v>
      </c>
      <c r="P45" s="11" t="s">
        <v>34</v>
      </c>
      <c r="Q45" s="11" t="s">
        <v>198</v>
      </c>
      <c r="R45" s="5"/>
    </row>
    <row r="46" s="2" customFormat="1" ht="275" customHeight="1" spans="1:18">
      <c r="A46" s="11">
        <v>26.5</v>
      </c>
      <c r="B46" s="11" t="s">
        <v>21</v>
      </c>
      <c r="C46" s="11" t="s">
        <v>22</v>
      </c>
      <c r="D46" s="11" t="s">
        <v>211</v>
      </c>
      <c r="E46" s="11" t="s">
        <v>193</v>
      </c>
      <c r="F46" s="11" t="s">
        <v>25</v>
      </c>
      <c r="G46" s="11" t="s">
        <v>212</v>
      </c>
      <c r="H46" s="11" t="s">
        <v>194</v>
      </c>
      <c r="I46" s="11" t="s">
        <v>136</v>
      </c>
      <c r="J46" s="11" t="s">
        <v>213</v>
      </c>
      <c r="K46" s="12">
        <v>244</v>
      </c>
      <c r="L46" s="11" t="s">
        <v>30</v>
      </c>
      <c r="M46" s="11" t="str">
        <f t="shared" si="0"/>
        <v>野岗镇郝寨村、温庄村村民</v>
      </c>
      <c r="N46" s="11" t="s">
        <v>212</v>
      </c>
      <c r="O46" s="11" t="s">
        <v>197</v>
      </c>
      <c r="P46" s="11" t="s">
        <v>34</v>
      </c>
      <c r="Q46" s="11" t="s">
        <v>198</v>
      </c>
      <c r="R46" s="5"/>
    </row>
    <row r="47" s="2" customFormat="1" ht="275" customHeight="1" spans="1:18">
      <c r="A47" s="22">
        <v>26.6</v>
      </c>
      <c r="B47" s="11" t="s">
        <v>21</v>
      </c>
      <c r="C47" s="11" t="s">
        <v>22</v>
      </c>
      <c r="D47" s="11" t="s">
        <v>214</v>
      </c>
      <c r="E47" s="11" t="s">
        <v>193</v>
      </c>
      <c r="F47" s="11" t="s">
        <v>25</v>
      </c>
      <c r="G47" s="11" t="s">
        <v>215</v>
      </c>
      <c r="H47" s="11" t="s">
        <v>194</v>
      </c>
      <c r="I47" s="11" t="s">
        <v>136</v>
      </c>
      <c r="J47" s="11" t="s">
        <v>216</v>
      </c>
      <c r="K47" s="12">
        <v>392</v>
      </c>
      <c r="L47" s="11" t="s">
        <v>30</v>
      </c>
      <c r="M47" s="11" t="str">
        <f t="shared" si="0"/>
        <v>程庄镇宋庄村、中岗村、老赵庄村村民</v>
      </c>
      <c r="N47" s="11" t="s">
        <v>215</v>
      </c>
      <c r="O47" s="11" t="s">
        <v>197</v>
      </c>
      <c r="P47" s="11" t="s">
        <v>34</v>
      </c>
      <c r="Q47" s="11" t="s">
        <v>198</v>
      </c>
      <c r="R47" s="5"/>
    </row>
    <row r="48" s="2" customFormat="1" ht="275" customHeight="1" spans="1:18">
      <c r="A48" s="11">
        <v>26.7</v>
      </c>
      <c r="B48" s="11" t="s">
        <v>21</v>
      </c>
      <c r="C48" s="11" t="s">
        <v>22</v>
      </c>
      <c r="D48" s="11" t="s">
        <v>217</v>
      </c>
      <c r="E48" s="11" t="s">
        <v>193</v>
      </c>
      <c r="F48" s="11" t="s">
        <v>25</v>
      </c>
      <c r="G48" s="11" t="s">
        <v>218</v>
      </c>
      <c r="H48" s="11" t="s">
        <v>194</v>
      </c>
      <c r="I48" s="11" t="s">
        <v>136</v>
      </c>
      <c r="J48" s="11" t="s">
        <v>219</v>
      </c>
      <c r="K48" s="12">
        <v>303</v>
      </c>
      <c r="L48" s="11" t="s">
        <v>30</v>
      </c>
      <c r="M48" s="11" t="str">
        <f t="shared" si="0"/>
        <v>褚庙乡孙坡楼村、谢元村村民</v>
      </c>
      <c r="N48" s="11" t="s">
        <v>218</v>
      </c>
      <c r="O48" s="11" t="s">
        <v>197</v>
      </c>
      <c r="P48" s="11" t="s">
        <v>34</v>
      </c>
      <c r="Q48" s="11" t="s">
        <v>198</v>
      </c>
      <c r="R48" s="5"/>
    </row>
    <row r="49" s="2" customFormat="1" ht="275" customHeight="1" spans="1:18">
      <c r="A49" s="22">
        <v>26.8</v>
      </c>
      <c r="B49" s="11" t="s">
        <v>21</v>
      </c>
      <c r="C49" s="11" t="s">
        <v>22</v>
      </c>
      <c r="D49" s="11" t="s">
        <v>220</v>
      </c>
      <c r="E49" s="11" t="s">
        <v>193</v>
      </c>
      <c r="F49" s="11" t="s">
        <v>25</v>
      </c>
      <c r="G49" s="11" t="s">
        <v>221</v>
      </c>
      <c r="H49" s="11" t="s">
        <v>194</v>
      </c>
      <c r="I49" s="11" t="s">
        <v>136</v>
      </c>
      <c r="J49" s="11" t="s">
        <v>222</v>
      </c>
      <c r="K49" s="12">
        <v>220</v>
      </c>
      <c r="L49" s="11" t="s">
        <v>30</v>
      </c>
      <c r="M49" s="11" t="str">
        <f t="shared" si="0"/>
        <v>老颜集镇李楼村、秦老家村村民</v>
      </c>
      <c r="N49" s="11" t="s">
        <v>221</v>
      </c>
      <c r="O49" s="11" t="s">
        <v>197</v>
      </c>
      <c r="P49" s="11" t="s">
        <v>34</v>
      </c>
      <c r="Q49" s="11" t="s">
        <v>198</v>
      </c>
      <c r="R49" s="5"/>
    </row>
    <row r="50" s="2" customFormat="1" ht="275" customHeight="1" spans="1:18">
      <c r="A50" s="11">
        <v>26.9</v>
      </c>
      <c r="B50" s="11" t="s">
        <v>21</v>
      </c>
      <c r="C50" s="11" t="s">
        <v>22</v>
      </c>
      <c r="D50" s="11" t="s">
        <v>223</v>
      </c>
      <c r="E50" s="11" t="s">
        <v>193</v>
      </c>
      <c r="F50" s="11" t="s">
        <v>25</v>
      </c>
      <c r="G50" s="11" t="s">
        <v>224</v>
      </c>
      <c r="H50" s="11" t="s">
        <v>194</v>
      </c>
      <c r="I50" s="11" t="s">
        <v>136</v>
      </c>
      <c r="J50" s="11" t="s">
        <v>225</v>
      </c>
      <c r="K50" s="12">
        <v>392</v>
      </c>
      <c r="L50" s="11" t="s">
        <v>30</v>
      </c>
      <c r="M50" s="11" t="str">
        <f t="shared" si="0"/>
        <v>白云寺镇吴西村、湾子村、楼岗村村民</v>
      </c>
      <c r="N50" s="11" t="s">
        <v>224</v>
      </c>
      <c r="O50" s="11" t="s">
        <v>197</v>
      </c>
      <c r="P50" s="11" t="s">
        <v>34</v>
      </c>
      <c r="Q50" s="11" t="s">
        <v>198</v>
      </c>
      <c r="R50" s="5"/>
    </row>
    <row r="51" s="2" customFormat="1" ht="396" customHeight="1" spans="1:18">
      <c r="A51" s="12">
        <v>26.1</v>
      </c>
      <c r="B51" s="11" t="s">
        <v>21</v>
      </c>
      <c r="C51" s="11" t="s">
        <v>22</v>
      </c>
      <c r="D51" s="11" t="s">
        <v>226</v>
      </c>
      <c r="E51" s="11" t="s">
        <v>193</v>
      </c>
      <c r="F51" s="11" t="s">
        <v>25</v>
      </c>
      <c r="G51" s="11" t="s">
        <v>227</v>
      </c>
      <c r="H51" s="11" t="s">
        <v>194</v>
      </c>
      <c r="I51" s="11" t="s">
        <v>136</v>
      </c>
      <c r="J51" s="11" t="s">
        <v>228</v>
      </c>
      <c r="K51" s="12">
        <v>423</v>
      </c>
      <c r="L51" s="11" t="s">
        <v>30</v>
      </c>
      <c r="M51" s="11" t="str">
        <f t="shared" si="0"/>
        <v>孙六镇吴廉庄村、刘六口村、焦老家村、任庄村、刘辛庄、刘炳庄村村民</v>
      </c>
      <c r="N51" s="11" t="s">
        <v>227</v>
      </c>
      <c r="O51" s="11" t="s">
        <v>197</v>
      </c>
      <c r="P51" s="11" t="s">
        <v>34</v>
      </c>
      <c r="Q51" s="11" t="s">
        <v>198</v>
      </c>
      <c r="R51" s="5"/>
    </row>
    <row r="52" s="2" customFormat="1" ht="219" customHeight="1" spans="1:18">
      <c r="A52" s="22">
        <v>26.11</v>
      </c>
      <c r="B52" s="11" t="s">
        <v>21</v>
      </c>
      <c r="C52" s="11" t="s">
        <v>22</v>
      </c>
      <c r="D52" s="11" t="s">
        <v>229</v>
      </c>
      <c r="E52" s="11" t="s">
        <v>193</v>
      </c>
      <c r="F52" s="11" t="s">
        <v>25</v>
      </c>
      <c r="G52" s="11" t="s">
        <v>230</v>
      </c>
      <c r="H52" s="11" t="s">
        <v>194</v>
      </c>
      <c r="I52" s="11" t="s">
        <v>136</v>
      </c>
      <c r="J52" s="11" t="s">
        <v>231</v>
      </c>
      <c r="K52" s="12">
        <v>97</v>
      </c>
      <c r="L52" s="11" t="s">
        <v>30</v>
      </c>
      <c r="M52" s="11" t="str">
        <f t="shared" si="0"/>
        <v>伯党乡康庄村村民</v>
      </c>
      <c r="N52" s="11" t="s">
        <v>230</v>
      </c>
      <c r="O52" s="11" t="s">
        <v>197</v>
      </c>
      <c r="P52" s="11" t="s">
        <v>34</v>
      </c>
      <c r="Q52" s="11" t="s">
        <v>198</v>
      </c>
      <c r="R52" s="5"/>
    </row>
    <row r="53" s="2" customFormat="1" ht="219" customHeight="1" spans="1:18">
      <c r="A53" s="12">
        <v>26.12</v>
      </c>
      <c r="B53" s="11" t="s">
        <v>21</v>
      </c>
      <c r="C53" s="11" t="s">
        <v>22</v>
      </c>
      <c r="D53" s="11" t="s">
        <v>232</v>
      </c>
      <c r="E53" s="11" t="s">
        <v>193</v>
      </c>
      <c r="F53" s="11" t="s">
        <v>25</v>
      </c>
      <c r="G53" s="11" t="s">
        <v>233</v>
      </c>
      <c r="H53" s="11" t="s">
        <v>194</v>
      </c>
      <c r="I53" s="11" t="s">
        <v>136</v>
      </c>
      <c r="J53" s="11" t="s">
        <v>234</v>
      </c>
      <c r="K53" s="12">
        <v>207</v>
      </c>
      <c r="L53" s="11" t="s">
        <v>30</v>
      </c>
      <c r="M53" s="11" t="str">
        <f t="shared" si="0"/>
        <v>王桥镇李摆村、良尧村村民</v>
      </c>
      <c r="N53" s="11" t="s">
        <v>233</v>
      </c>
      <c r="O53" s="11" t="s">
        <v>197</v>
      </c>
      <c r="P53" s="11" t="s">
        <v>34</v>
      </c>
      <c r="Q53" s="11" t="s">
        <v>198</v>
      </c>
      <c r="R53" s="5"/>
    </row>
    <row r="54" s="2" customFormat="1" ht="219" customHeight="1" spans="1:18">
      <c r="A54" s="22">
        <v>26.13</v>
      </c>
      <c r="B54" s="11" t="s">
        <v>21</v>
      </c>
      <c r="C54" s="11" t="s">
        <v>22</v>
      </c>
      <c r="D54" s="11" t="s">
        <v>235</v>
      </c>
      <c r="E54" s="11" t="s">
        <v>193</v>
      </c>
      <c r="F54" s="11" t="s">
        <v>25</v>
      </c>
      <c r="G54" s="11" t="s">
        <v>236</v>
      </c>
      <c r="H54" s="11" t="s">
        <v>194</v>
      </c>
      <c r="I54" s="11" t="s">
        <v>136</v>
      </c>
      <c r="J54" s="11" t="s">
        <v>237</v>
      </c>
      <c r="K54" s="12">
        <v>249</v>
      </c>
      <c r="L54" s="11" t="s">
        <v>30</v>
      </c>
      <c r="M54" s="11" t="str">
        <f t="shared" si="0"/>
        <v>王庄寨镇吴屯村村民</v>
      </c>
      <c r="N54" s="11" t="s">
        <v>236</v>
      </c>
      <c r="O54" s="11" t="s">
        <v>197</v>
      </c>
      <c r="P54" s="11" t="s">
        <v>34</v>
      </c>
      <c r="Q54" s="11" t="s">
        <v>198</v>
      </c>
      <c r="R54" s="5"/>
    </row>
    <row r="55" s="2" customFormat="1" ht="219" customHeight="1" spans="1:18">
      <c r="A55" s="12">
        <v>26.14</v>
      </c>
      <c r="B55" s="11" t="s">
        <v>21</v>
      </c>
      <c r="C55" s="11" t="s">
        <v>22</v>
      </c>
      <c r="D55" s="11" t="s">
        <v>238</v>
      </c>
      <c r="E55" s="11" t="s">
        <v>193</v>
      </c>
      <c r="F55" s="11" t="s">
        <v>25</v>
      </c>
      <c r="G55" s="11" t="s">
        <v>239</v>
      </c>
      <c r="H55" s="11" t="s">
        <v>194</v>
      </c>
      <c r="I55" s="11" t="s">
        <v>136</v>
      </c>
      <c r="J55" s="11" t="s">
        <v>240</v>
      </c>
      <c r="K55" s="12">
        <v>296</v>
      </c>
      <c r="L55" s="11" t="s">
        <v>30</v>
      </c>
      <c r="M55" s="11" t="str">
        <f t="shared" si="0"/>
        <v>龙塘镇黄庄村、陶郑庄村、乔口村村民</v>
      </c>
      <c r="N55" s="11" t="s">
        <v>239</v>
      </c>
      <c r="O55" s="11" t="s">
        <v>197</v>
      </c>
      <c r="P55" s="11" t="s">
        <v>34</v>
      </c>
      <c r="Q55" s="11" t="s">
        <v>198</v>
      </c>
      <c r="R55" s="5"/>
    </row>
    <row r="56" s="2" customFormat="1" ht="219" customHeight="1" spans="1:18">
      <c r="A56" s="22">
        <v>26.15</v>
      </c>
      <c r="B56" s="11" t="s">
        <v>21</v>
      </c>
      <c r="C56" s="11" t="s">
        <v>22</v>
      </c>
      <c r="D56" s="11" t="s">
        <v>241</v>
      </c>
      <c r="E56" s="11" t="s">
        <v>193</v>
      </c>
      <c r="F56" s="11" t="s">
        <v>25</v>
      </c>
      <c r="G56" s="11" t="s">
        <v>242</v>
      </c>
      <c r="H56" s="11" t="s">
        <v>194</v>
      </c>
      <c r="I56" s="11" t="s">
        <v>136</v>
      </c>
      <c r="J56" s="11" t="s">
        <v>243</v>
      </c>
      <c r="K56" s="12">
        <v>385</v>
      </c>
      <c r="L56" s="11" t="s">
        <v>30</v>
      </c>
      <c r="M56" s="11" t="str">
        <f t="shared" si="0"/>
        <v>双塔镇巴河崖村、邓西村村民</v>
      </c>
      <c r="N56" s="11" t="s">
        <v>242</v>
      </c>
      <c r="O56" s="11" t="s">
        <v>197</v>
      </c>
      <c r="P56" s="11" t="s">
        <v>34</v>
      </c>
      <c r="Q56" s="11" t="s">
        <v>198</v>
      </c>
      <c r="R56" s="11"/>
    </row>
    <row r="57" s="2" customFormat="1" ht="219" customHeight="1" spans="1:18">
      <c r="A57" s="12">
        <v>26.16</v>
      </c>
      <c r="B57" s="11" t="s">
        <v>21</v>
      </c>
      <c r="C57" s="11" t="s">
        <v>22</v>
      </c>
      <c r="D57" s="11" t="s">
        <v>244</v>
      </c>
      <c r="E57" s="11" t="s">
        <v>193</v>
      </c>
      <c r="F57" s="11" t="s">
        <v>25</v>
      </c>
      <c r="G57" s="11" t="s">
        <v>245</v>
      </c>
      <c r="H57" s="11" t="s">
        <v>194</v>
      </c>
      <c r="I57" s="11" t="s">
        <v>136</v>
      </c>
      <c r="J57" s="11" t="s">
        <v>246</v>
      </c>
      <c r="K57" s="12">
        <v>114</v>
      </c>
      <c r="L57" s="11" t="s">
        <v>30</v>
      </c>
      <c r="M57" s="11" t="str">
        <f t="shared" si="0"/>
        <v>绿洲街道老城西村村民</v>
      </c>
      <c r="N57" s="11" t="s">
        <v>245</v>
      </c>
      <c r="O57" s="11" t="s">
        <v>197</v>
      </c>
      <c r="P57" s="11" t="s">
        <v>34</v>
      </c>
      <c r="Q57" s="11" t="s">
        <v>198</v>
      </c>
      <c r="R57" s="5"/>
    </row>
    <row r="58" s="2" customFormat="1" ht="219" customHeight="1" spans="1:18">
      <c r="A58" s="22">
        <v>26.17</v>
      </c>
      <c r="B58" s="11" t="s">
        <v>21</v>
      </c>
      <c r="C58" s="11" t="s">
        <v>22</v>
      </c>
      <c r="D58" s="11" t="s">
        <v>247</v>
      </c>
      <c r="E58" s="11" t="s">
        <v>50</v>
      </c>
      <c r="F58" s="11" t="s">
        <v>25</v>
      </c>
      <c r="G58" s="11" t="s">
        <v>248</v>
      </c>
      <c r="H58" s="11" t="s">
        <v>194</v>
      </c>
      <c r="I58" s="11" t="s">
        <v>136</v>
      </c>
      <c r="J58" s="12" t="s">
        <v>249</v>
      </c>
      <c r="K58" s="12">
        <v>129</v>
      </c>
      <c r="L58" s="11" t="s">
        <v>30</v>
      </c>
      <c r="M58" s="11" t="str">
        <f t="shared" si="0"/>
        <v>胡集乡马庄、金楼村村民</v>
      </c>
      <c r="N58" s="11" t="s">
        <v>250</v>
      </c>
      <c r="O58" s="11" t="s">
        <v>197</v>
      </c>
      <c r="P58" s="11" t="s">
        <v>34</v>
      </c>
      <c r="Q58" s="11" t="s">
        <v>198</v>
      </c>
      <c r="R58" s="15"/>
    </row>
    <row r="59" s="2" customFormat="1" ht="219" customHeight="1" spans="1:18">
      <c r="A59" s="12">
        <v>26.18</v>
      </c>
      <c r="B59" s="11" t="s">
        <v>21</v>
      </c>
      <c r="C59" s="11" t="s">
        <v>22</v>
      </c>
      <c r="D59" s="11" t="s">
        <v>251</v>
      </c>
      <c r="E59" s="11" t="s">
        <v>193</v>
      </c>
      <c r="F59" s="11" t="s">
        <v>25</v>
      </c>
      <c r="G59" s="11" t="s">
        <v>252</v>
      </c>
      <c r="H59" s="11" t="s">
        <v>194</v>
      </c>
      <c r="I59" s="11" t="s">
        <v>136</v>
      </c>
      <c r="J59" s="11" t="s">
        <v>231</v>
      </c>
      <c r="K59" s="12">
        <v>97</v>
      </c>
      <c r="L59" s="11" t="s">
        <v>30</v>
      </c>
      <c r="M59" s="11" t="str">
        <f t="shared" si="0"/>
        <v>林七镇何庄村村民</v>
      </c>
      <c r="N59" s="11" t="s">
        <v>252</v>
      </c>
      <c r="O59" s="11" t="s">
        <v>197</v>
      </c>
      <c r="P59" s="11" t="s">
        <v>34</v>
      </c>
      <c r="Q59" s="11" t="s">
        <v>198</v>
      </c>
      <c r="R59" s="11"/>
    </row>
    <row r="60" s="2" customFormat="1" ht="396" customHeight="1" spans="1:18">
      <c r="A60" s="11">
        <v>27</v>
      </c>
      <c r="B60" s="11" t="s">
        <v>21</v>
      </c>
      <c r="C60" s="11" t="s">
        <v>22</v>
      </c>
      <c r="D60" s="11" t="s">
        <v>253</v>
      </c>
      <c r="E60" s="11" t="s">
        <v>193</v>
      </c>
      <c r="F60" s="11" t="s">
        <v>25</v>
      </c>
      <c r="G60" s="11" t="s">
        <v>254</v>
      </c>
      <c r="H60" s="11" t="s">
        <v>38</v>
      </c>
      <c r="I60" s="11" t="s">
        <v>96</v>
      </c>
      <c r="J60" s="11" t="s">
        <v>255</v>
      </c>
      <c r="K60" s="12">
        <v>290</v>
      </c>
      <c r="L60" s="11" t="s">
        <v>30</v>
      </c>
      <c r="M60" s="11" t="str">
        <f t="shared" si="0"/>
        <v>李岗村、郑庄村、郭庄寨村、杨庄村、金庄村、林东村、司庄村村民</v>
      </c>
      <c r="N60" s="11" t="s">
        <v>254</v>
      </c>
      <c r="O60" s="11" t="s">
        <v>197</v>
      </c>
      <c r="P60" s="11" t="s">
        <v>34</v>
      </c>
      <c r="Q60" s="11" t="s">
        <v>198</v>
      </c>
      <c r="R60" s="15"/>
    </row>
    <row r="61" s="2" customFormat="1" ht="145" customHeight="1" spans="1:18">
      <c r="A61" s="11">
        <v>28</v>
      </c>
      <c r="B61" s="11" t="s">
        <v>21</v>
      </c>
      <c r="C61" s="11" t="s">
        <v>22</v>
      </c>
      <c r="D61" s="11" t="s">
        <v>256</v>
      </c>
      <c r="E61" s="11" t="s">
        <v>50</v>
      </c>
      <c r="F61" s="11" t="s">
        <v>25</v>
      </c>
      <c r="G61" s="11" t="s">
        <v>257</v>
      </c>
      <c r="H61" s="11" t="s">
        <v>38</v>
      </c>
      <c r="I61" s="11" t="s">
        <v>258</v>
      </c>
      <c r="J61" s="11" t="s">
        <v>259</v>
      </c>
      <c r="K61" s="12">
        <v>30</v>
      </c>
      <c r="L61" s="11" t="s">
        <v>30</v>
      </c>
      <c r="M61" s="11" t="str">
        <f t="shared" si="0"/>
        <v>褚庙乡张小楼村村民</v>
      </c>
      <c r="N61" s="11" t="s">
        <v>257</v>
      </c>
      <c r="O61" s="11" t="s">
        <v>260</v>
      </c>
      <c r="P61" s="11" t="s">
        <v>34</v>
      </c>
      <c r="Q61" s="11" t="s">
        <v>261</v>
      </c>
      <c r="R61" s="15"/>
    </row>
    <row r="62" s="2" customFormat="1" ht="141" customHeight="1" spans="1:18">
      <c r="A62" s="11">
        <v>29</v>
      </c>
      <c r="B62" s="11" t="s">
        <v>21</v>
      </c>
      <c r="C62" s="11" t="s">
        <v>22</v>
      </c>
      <c r="D62" s="11" t="s">
        <v>262</v>
      </c>
      <c r="E62" s="11" t="s">
        <v>193</v>
      </c>
      <c r="F62" s="11" t="s">
        <v>25</v>
      </c>
      <c r="G62" s="11" t="s">
        <v>263</v>
      </c>
      <c r="H62" s="11" t="s">
        <v>38</v>
      </c>
      <c r="I62" s="11" t="s">
        <v>264</v>
      </c>
      <c r="J62" s="11" t="s">
        <v>265</v>
      </c>
      <c r="K62" s="12">
        <v>50</v>
      </c>
      <c r="L62" s="11" t="s">
        <v>30</v>
      </c>
      <c r="M62" s="11" t="s">
        <v>266</v>
      </c>
      <c r="N62" s="11" t="s">
        <v>263</v>
      </c>
      <c r="O62" s="11" t="s">
        <v>197</v>
      </c>
      <c r="P62" s="11" t="s">
        <v>34</v>
      </c>
      <c r="Q62" s="11" t="s">
        <v>198</v>
      </c>
      <c r="R62" s="11" t="s">
        <v>267</v>
      </c>
    </row>
    <row r="63" s="2" customFormat="1" ht="190" customHeight="1" spans="1:18">
      <c r="A63" s="11">
        <v>30</v>
      </c>
      <c r="B63" s="11" t="s">
        <v>21</v>
      </c>
      <c r="C63" s="11" t="s">
        <v>22</v>
      </c>
      <c r="D63" s="11" t="s">
        <v>268</v>
      </c>
      <c r="E63" s="11" t="s">
        <v>193</v>
      </c>
      <c r="F63" s="11" t="s">
        <v>25</v>
      </c>
      <c r="G63" s="11" t="s">
        <v>269</v>
      </c>
      <c r="H63" s="11" t="s">
        <v>38</v>
      </c>
      <c r="I63" s="11" t="s">
        <v>270</v>
      </c>
      <c r="J63" s="11" t="s">
        <v>265</v>
      </c>
      <c r="K63" s="12">
        <v>50</v>
      </c>
      <c r="L63" s="11" t="s">
        <v>30</v>
      </c>
      <c r="M63" s="11" t="s">
        <v>271</v>
      </c>
      <c r="N63" s="11" t="s">
        <v>269</v>
      </c>
      <c r="O63" s="11" t="s">
        <v>197</v>
      </c>
      <c r="P63" s="11" t="s">
        <v>34</v>
      </c>
      <c r="Q63" s="11" t="s">
        <v>198</v>
      </c>
      <c r="R63" s="11" t="s">
        <v>267</v>
      </c>
    </row>
    <row r="64" s="2" customFormat="1" ht="102" customHeight="1" spans="1:18">
      <c r="A64" s="11">
        <v>31</v>
      </c>
      <c r="B64" s="11" t="s">
        <v>21</v>
      </c>
      <c r="C64" s="11" t="s">
        <v>22</v>
      </c>
      <c r="D64" s="11" t="s">
        <v>272</v>
      </c>
      <c r="E64" s="11" t="s">
        <v>193</v>
      </c>
      <c r="F64" s="11" t="s">
        <v>25</v>
      </c>
      <c r="G64" s="11" t="s">
        <v>273</v>
      </c>
      <c r="H64" s="11" t="s">
        <v>38</v>
      </c>
      <c r="I64" s="11" t="s">
        <v>270</v>
      </c>
      <c r="J64" s="11" t="s">
        <v>274</v>
      </c>
      <c r="K64" s="12">
        <v>21.76</v>
      </c>
      <c r="L64" s="11" t="s">
        <v>77</v>
      </c>
      <c r="M64" s="11" t="str">
        <f t="shared" ref="M64:M73" si="1">G64&amp;"村民"</f>
        <v>绿洲街道老城东村村民</v>
      </c>
      <c r="N64" s="11" t="s">
        <v>273</v>
      </c>
      <c r="O64" s="11" t="s">
        <v>275</v>
      </c>
      <c r="P64" s="11" t="s">
        <v>34</v>
      </c>
      <c r="Q64" s="11" t="s">
        <v>198</v>
      </c>
      <c r="R64" s="15"/>
    </row>
    <row r="65" s="2" customFormat="1" ht="117" customHeight="1" spans="1:18">
      <c r="A65" s="11">
        <v>32</v>
      </c>
      <c r="B65" s="11" t="s">
        <v>21</v>
      </c>
      <c r="C65" s="11" t="s">
        <v>22</v>
      </c>
      <c r="D65" s="11" t="s">
        <v>276</v>
      </c>
      <c r="E65" s="11" t="s">
        <v>193</v>
      </c>
      <c r="F65" s="11" t="s">
        <v>25</v>
      </c>
      <c r="G65" s="11" t="s">
        <v>277</v>
      </c>
      <c r="H65" s="11" t="s">
        <v>38</v>
      </c>
      <c r="I65" s="11" t="s">
        <v>278</v>
      </c>
      <c r="J65" s="11" t="s">
        <v>279</v>
      </c>
      <c r="K65" s="12">
        <v>50.24</v>
      </c>
      <c r="L65" s="11" t="s">
        <v>77</v>
      </c>
      <c r="M65" s="11" t="str">
        <f t="shared" si="1"/>
        <v>双塔镇短岗村村民</v>
      </c>
      <c r="N65" s="11" t="s">
        <v>277</v>
      </c>
      <c r="O65" s="11" t="s">
        <v>197</v>
      </c>
      <c r="P65" s="11" t="s">
        <v>34</v>
      </c>
      <c r="Q65" s="11" t="s">
        <v>198</v>
      </c>
      <c r="R65" s="15"/>
    </row>
    <row r="66" s="2" customFormat="1" ht="76.5" spans="1:18">
      <c r="A66" s="11">
        <v>33</v>
      </c>
      <c r="B66" s="23" t="s">
        <v>21</v>
      </c>
      <c r="C66" s="23" t="s">
        <v>22</v>
      </c>
      <c r="D66" s="11" t="s">
        <v>280</v>
      </c>
      <c r="E66" s="11" t="s">
        <v>193</v>
      </c>
      <c r="F66" s="11" t="s">
        <v>25</v>
      </c>
      <c r="G66" s="11" t="s">
        <v>281</v>
      </c>
      <c r="H66" s="11" t="s">
        <v>38</v>
      </c>
      <c r="I66" s="11" t="s">
        <v>270</v>
      </c>
      <c r="J66" s="11" t="s">
        <v>282</v>
      </c>
      <c r="K66" s="12">
        <v>187</v>
      </c>
      <c r="L66" s="11" t="s">
        <v>30</v>
      </c>
      <c r="M66" s="11" t="str">
        <f t="shared" si="1"/>
        <v>绿洲街道睢南村村民</v>
      </c>
      <c r="N66" s="11" t="s">
        <v>281</v>
      </c>
      <c r="O66" s="11" t="s">
        <v>197</v>
      </c>
      <c r="P66" s="11" t="s">
        <v>34</v>
      </c>
      <c r="Q66" s="11" t="s">
        <v>198</v>
      </c>
      <c r="R66" s="15"/>
    </row>
    <row r="67" s="2" customFormat="1" ht="76.5" spans="1:18">
      <c r="A67" s="11">
        <v>34</v>
      </c>
      <c r="B67" s="11" t="s">
        <v>21</v>
      </c>
      <c r="C67" s="11" t="s">
        <v>22</v>
      </c>
      <c r="D67" s="11" t="s">
        <v>283</v>
      </c>
      <c r="E67" s="11" t="s">
        <v>193</v>
      </c>
      <c r="F67" s="11" t="s">
        <v>25</v>
      </c>
      <c r="G67" s="11" t="s">
        <v>284</v>
      </c>
      <c r="H67" s="11" t="s">
        <v>38</v>
      </c>
      <c r="I67" s="11" t="s">
        <v>278</v>
      </c>
      <c r="J67" s="11" t="s">
        <v>285</v>
      </c>
      <c r="K67" s="12">
        <v>290</v>
      </c>
      <c r="L67" s="11" t="s">
        <v>30</v>
      </c>
      <c r="M67" s="11" t="str">
        <f t="shared" si="1"/>
        <v>双塔镇丁胡同村村民</v>
      </c>
      <c r="N67" s="11" t="s">
        <v>284</v>
      </c>
      <c r="O67" s="11" t="s">
        <v>197</v>
      </c>
      <c r="P67" s="11" t="s">
        <v>34</v>
      </c>
      <c r="Q67" s="11" t="s">
        <v>198</v>
      </c>
      <c r="R67" s="15"/>
    </row>
    <row r="68" s="2" customFormat="1" ht="105.75" spans="1:18">
      <c r="A68" s="11">
        <v>35</v>
      </c>
      <c r="B68" s="11" t="s">
        <v>21</v>
      </c>
      <c r="C68" s="11" t="s">
        <v>22</v>
      </c>
      <c r="D68" s="11" t="s">
        <v>286</v>
      </c>
      <c r="E68" s="5" t="s">
        <v>193</v>
      </c>
      <c r="F68" s="5" t="s">
        <v>287</v>
      </c>
      <c r="G68" s="5" t="s">
        <v>288</v>
      </c>
      <c r="H68" s="11" t="s">
        <v>38</v>
      </c>
      <c r="I68" s="11" t="s">
        <v>289</v>
      </c>
      <c r="J68" s="5" t="s">
        <v>290</v>
      </c>
      <c r="K68" s="12">
        <v>150</v>
      </c>
      <c r="L68" s="11" t="s">
        <v>30</v>
      </c>
      <c r="M68" s="11" t="str">
        <f t="shared" si="1"/>
        <v>人和镇郝寨村村民</v>
      </c>
      <c r="N68" s="5" t="s">
        <v>288</v>
      </c>
      <c r="O68" s="11" t="s">
        <v>197</v>
      </c>
      <c r="P68" s="11" t="s">
        <v>34</v>
      </c>
      <c r="Q68" s="11" t="s">
        <v>198</v>
      </c>
      <c r="R68" s="15"/>
    </row>
    <row r="69" s="2" customFormat="1" ht="76.5" spans="1:18">
      <c r="A69" s="11">
        <v>36</v>
      </c>
      <c r="B69" s="11" t="s">
        <v>21</v>
      </c>
      <c r="C69" s="11" t="s">
        <v>22</v>
      </c>
      <c r="D69" s="11" t="s">
        <v>291</v>
      </c>
      <c r="E69" s="5" t="s">
        <v>193</v>
      </c>
      <c r="F69" s="5" t="s">
        <v>25</v>
      </c>
      <c r="G69" s="11" t="s">
        <v>292</v>
      </c>
      <c r="H69" s="11" t="s">
        <v>38</v>
      </c>
      <c r="I69" s="11" t="s">
        <v>131</v>
      </c>
      <c r="J69" s="11" t="s">
        <v>293</v>
      </c>
      <c r="K69" s="12">
        <v>300</v>
      </c>
      <c r="L69" s="11" t="s">
        <v>30</v>
      </c>
      <c r="M69" s="11" t="str">
        <f t="shared" si="1"/>
        <v>白云寺镇苏庄、杨楼村村民</v>
      </c>
      <c r="N69" s="11" t="s">
        <v>292</v>
      </c>
      <c r="O69" s="11" t="s">
        <v>197</v>
      </c>
      <c r="P69" s="11" t="s">
        <v>34</v>
      </c>
      <c r="Q69" s="11" t="s">
        <v>198</v>
      </c>
      <c r="R69" s="15"/>
    </row>
    <row r="70" s="2" customFormat="1" ht="296" customHeight="1" spans="1:18">
      <c r="A70" s="11">
        <v>37</v>
      </c>
      <c r="B70" s="11" t="s">
        <v>21</v>
      </c>
      <c r="C70" s="11" t="s">
        <v>22</v>
      </c>
      <c r="D70" s="11" t="s">
        <v>294</v>
      </c>
      <c r="E70" s="11" t="s">
        <v>193</v>
      </c>
      <c r="F70" s="11" t="s">
        <v>25</v>
      </c>
      <c r="G70" s="11" t="s">
        <v>295</v>
      </c>
      <c r="H70" s="11" t="s">
        <v>296</v>
      </c>
      <c r="I70" s="11" t="s">
        <v>297</v>
      </c>
      <c r="J70" s="11" t="s">
        <v>298</v>
      </c>
      <c r="K70" s="12">
        <v>41</v>
      </c>
      <c r="L70" s="11" t="s">
        <v>30</v>
      </c>
      <c r="M70" s="11" t="str">
        <f t="shared" si="1"/>
        <v>胡集乡金楼村村民</v>
      </c>
      <c r="N70" s="11" t="s">
        <v>295</v>
      </c>
      <c r="O70" s="11" t="s">
        <v>197</v>
      </c>
      <c r="P70" s="11" t="s">
        <v>34</v>
      </c>
      <c r="Q70" s="11" t="s">
        <v>198</v>
      </c>
      <c r="R70" s="15"/>
    </row>
    <row r="71" s="2" customFormat="1" ht="118" customHeight="1" spans="1:18">
      <c r="A71" s="11">
        <v>38</v>
      </c>
      <c r="B71" s="11" t="s">
        <v>21</v>
      </c>
      <c r="C71" s="11" t="s">
        <v>22</v>
      </c>
      <c r="D71" s="11" t="s">
        <v>299</v>
      </c>
      <c r="E71" s="11" t="s">
        <v>193</v>
      </c>
      <c r="F71" s="11" t="s">
        <v>25</v>
      </c>
      <c r="G71" s="11" t="s">
        <v>300</v>
      </c>
      <c r="H71" s="11" t="s">
        <v>296</v>
      </c>
      <c r="I71" s="11" t="s">
        <v>301</v>
      </c>
      <c r="J71" s="11" t="s">
        <v>302</v>
      </c>
      <c r="K71" s="12">
        <v>70</v>
      </c>
      <c r="L71" s="11" t="s">
        <v>30</v>
      </c>
      <c r="M71" s="11" t="str">
        <f t="shared" si="1"/>
        <v>孙六镇王楼村村民</v>
      </c>
      <c r="N71" s="11" t="s">
        <v>300</v>
      </c>
      <c r="O71" s="11" t="s">
        <v>197</v>
      </c>
      <c r="P71" s="11" t="s">
        <v>34</v>
      </c>
      <c r="Q71" s="11" t="s">
        <v>198</v>
      </c>
      <c r="R71" s="15"/>
    </row>
    <row r="72" s="2" customFormat="1" ht="118" customHeight="1" spans="1:18">
      <c r="A72" s="11">
        <v>39</v>
      </c>
      <c r="B72" s="11" t="s">
        <v>21</v>
      </c>
      <c r="C72" s="11" t="s">
        <v>22</v>
      </c>
      <c r="D72" s="11" t="s">
        <v>303</v>
      </c>
      <c r="E72" s="11" t="s">
        <v>193</v>
      </c>
      <c r="F72" s="11" t="s">
        <v>25</v>
      </c>
      <c r="G72" s="11" t="s">
        <v>304</v>
      </c>
      <c r="H72" s="11" t="s">
        <v>296</v>
      </c>
      <c r="I72" s="11" t="s">
        <v>60</v>
      </c>
      <c r="J72" s="11" t="s">
        <v>305</v>
      </c>
      <c r="K72" s="12">
        <v>150</v>
      </c>
      <c r="L72" s="11" t="s">
        <v>30</v>
      </c>
      <c r="M72" s="11" t="str">
        <f t="shared" si="1"/>
        <v>龙塘镇付庄村村民</v>
      </c>
      <c r="N72" s="11" t="s">
        <v>304</v>
      </c>
      <c r="O72" s="11" t="s">
        <v>197</v>
      </c>
      <c r="P72" s="11" t="s">
        <v>34</v>
      </c>
      <c r="Q72" s="11" t="s">
        <v>198</v>
      </c>
      <c r="R72" s="15"/>
    </row>
    <row r="73" s="2" customFormat="1" ht="118" customHeight="1" spans="1:18">
      <c r="A73" s="11">
        <v>40</v>
      </c>
      <c r="B73" s="11" t="s">
        <v>21</v>
      </c>
      <c r="C73" s="11" t="s">
        <v>22</v>
      </c>
      <c r="D73" s="11" t="s">
        <v>306</v>
      </c>
      <c r="E73" s="11" t="s">
        <v>193</v>
      </c>
      <c r="F73" s="11" t="s">
        <v>25</v>
      </c>
      <c r="G73" s="11" t="s">
        <v>307</v>
      </c>
      <c r="H73" s="11" t="s">
        <v>296</v>
      </c>
      <c r="I73" s="11" t="s">
        <v>111</v>
      </c>
      <c r="J73" s="11" t="s">
        <v>308</v>
      </c>
      <c r="K73" s="12">
        <v>89</v>
      </c>
      <c r="L73" s="11" t="s">
        <v>30</v>
      </c>
      <c r="M73" s="11" t="str">
        <f t="shared" si="1"/>
        <v>王庄寨镇前张村村民</v>
      </c>
      <c r="N73" s="11" t="s">
        <v>307</v>
      </c>
      <c r="O73" s="11" t="s">
        <v>197</v>
      </c>
      <c r="P73" s="11" t="s">
        <v>34</v>
      </c>
      <c r="Q73" s="11" t="s">
        <v>198</v>
      </c>
      <c r="R73" s="15"/>
    </row>
    <row r="74" s="2" customFormat="1" ht="118" customHeight="1" spans="1:18">
      <c r="A74" s="11">
        <v>41</v>
      </c>
      <c r="B74" s="11" t="s">
        <v>21</v>
      </c>
      <c r="C74" s="11" t="s">
        <v>22</v>
      </c>
      <c r="D74" s="11" t="s">
        <v>309</v>
      </c>
      <c r="E74" s="11" t="s">
        <v>50</v>
      </c>
      <c r="F74" s="11" t="s">
        <v>25</v>
      </c>
      <c r="G74" s="11" t="s">
        <v>310</v>
      </c>
      <c r="H74" s="11" t="s">
        <v>38</v>
      </c>
      <c r="I74" s="11" t="s">
        <v>297</v>
      </c>
      <c r="J74" s="11" t="s">
        <v>311</v>
      </c>
      <c r="K74" s="12">
        <v>123</v>
      </c>
      <c r="L74" s="11" t="s">
        <v>312</v>
      </c>
      <c r="M74" s="11" t="str">
        <f t="shared" ref="M74:M81" si="2">G74&amp;"村民"</f>
        <v>胡集乡胡集村、丁咀村村民</v>
      </c>
      <c r="N74" s="11" t="s">
        <v>310</v>
      </c>
      <c r="O74" s="11" t="s">
        <v>197</v>
      </c>
      <c r="P74" s="11" t="s">
        <v>34</v>
      </c>
      <c r="Q74" s="11" t="s">
        <v>198</v>
      </c>
      <c r="R74" s="15"/>
    </row>
    <row r="75" s="2" customFormat="1" ht="155" customHeight="1" spans="1:18">
      <c r="A75" s="11">
        <v>42</v>
      </c>
      <c r="B75" s="11" t="s">
        <v>21</v>
      </c>
      <c r="C75" s="11" t="s">
        <v>22</v>
      </c>
      <c r="D75" s="11" t="s">
        <v>313</v>
      </c>
      <c r="E75" s="11" t="s">
        <v>193</v>
      </c>
      <c r="F75" s="11" t="s">
        <v>25</v>
      </c>
      <c r="G75" s="11" t="s">
        <v>314</v>
      </c>
      <c r="H75" s="11" t="s">
        <v>38</v>
      </c>
      <c r="I75" s="11" t="s">
        <v>111</v>
      </c>
      <c r="J75" s="11" t="s">
        <v>315</v>
      </c>
      <c r="K75" s="12">
        <v>240</v>
      </c>
      <c r="L75" s="11" t="s">
        <v>30</v>
      </c>
      <c r="M75" s="11" t="str">
        <f t="shared" si="2"/>
        <v>王庄寨镇马庄、王子树、韩大寺、王庄村村民</v>
      </c>
      <c r="N75" s="11" t="s">
        <v>314</v>
      </c>
      <c r="O75" s="11" t="s">
        <v>197</v>
      </c>
      <c r="P75" s="11" t="s">
        <v>34</v>
      </c>
      <c r="Q75" s="11" t="s">
        <v>198</v>
      </c>
      <c r="R75" s="15"/>
    </row>
    <row r="76" s="2" customFormat="1" ht="76.5" spans="1:18">
      <c r="A76" s="11">
        <v>43</v>
      </c>
      <c r="B76" s="11" t="s">
        <v>21</v>
      </c>
      <c r="C76" s="11" t="s">
        <v>22</v>
      </c>
      <c r="D76" s="11" t="s">
        <v>316</v>
      </c>
      <c r="E76" s="11" t="s">
        <v>193</v>
      </c>
      <c r="F76" s="11" t="s">
        <v>25</v>
      </c>
      <c r="G76" s="11" t="s">
        <v>317</v>
      </c>
      <c r="H76" s="11" t="s">
        <v>38</v>
      </c>
      <c r="I76" s="11" t="s">
        <v>258</v>
      </c>
      <c r="J76" s="11" t="s">
        <v>318</v>
      </c>
      <c r="K76" s="12">
        <v>100</v>
      </c>
      <c r="L76" s="11" t="s">
        <v>30</v>
      </c>
      <c r="M76" s="11" t="str">
        <f t="shared" si="2"/>
        <v>褚庙乡褚北村村民</v>
      </c>
      <c r="N76" s="11" t="s">
        <v>317</v>
      </c>
      <c r="O76" s="11" t="s">
        <v>197</v>
      </c>
      <c r="P76" s="11" t="s">
        <v>34</v>
      </c>
      <c r="Q76" s="11" t="s">
        <v>198</v>
      </c>
      <c r="R76" s="15"/>
    </row>
    <row r="77" s="2" customFormat="1" ht="76.5" spans="1:18">
      <c r="A77" s="11">
        <v>44</v>
      </c>
      <c r="B77" s="11" t="s">
        <v>21</v>
      </c>
      <c r="C77" s="11" t="s">
        <v>22</v>
      </c>
      <c r="D77" s="11" t="s">
        <v>319</v>
      </c>
      <c r="E77" s="11" t="s">
        <v>193</v>
      </c>
      <c r="F77" s="11" t="s">
        <v>25</v>
      </c>
      <c r="G77" s="11" t="s">
        <v>320</v>
      </c>
      <c r="H77" s="11" t="s">
        <v>38</v>
      </c>
      <c r="I77" s="11" t="s">
        <v>321</v>
      </c>
      <c r="J77" s="11" t="s">
        <v>305</v>
      </c>
      <c r="K77" s="12">
        <v>150</v>
      </c>
      <c r="L77" s="11" t="s">
        <v>30</v>
      </c>
      <c r="M77" s="11" t="str">
        <f t="shared" si="2"/>
        <v>程庄镇程东村村民</v>
      </c>
      <c r="N77" s="11" t="s">
        <v>320</v>
      </c>
      <c r="O77" s="11" t="s">
        <v>197</v>
      </c>
      <c r="P77" s="11" t="s">
        <v>34</v>
      </c>
      <c r="Q77" s="11" t="s">
        <v>198</v>
      </c>
      <c r="R77" s="15"/>
    </row>
    <row r="78" s="2" customFormat="1" ht="76.5" spans="1:18">
      <c r="A78" s="11">
        <v>45</v>
      </c>
      <c r="B78" s="11" t="s">
        <v>21</v>
      </c>
      <c r="C78" s="11" t="s">
        <v>22</v>
      </c>
      <c r="D78" s="11" t="s">
        <v>322</v>
      </c>
      <c r="E78" s="11" t="s">
        <v>193</v>
      </c>
      <c r="F78" s="11" t="s">
        <v>25</v>
      </c>
      <c r="G78" s="11" t="s">
        <v>323</v>
      </c>
      <c r="H78" s="11" t="s">
        <v>38</v>
      </c>
      <c r="I78" s="11" t="s">
        <v>39</v>
      </c>
      <c r="J78" s="11" t="s">
        <v>324</v>
      </c>
      <c r="K78" s="12">
        <v>200</v>
      </c>
      <c r="L78" s="11" t="s">
        <v>30</v>
      </c>
      <c r="M78" s="11" t="str">
        <f t="shared" si="2"/>
        <v>王桥镇烟墩村村民</v>
      </c>
      <c r="N78" s="11" t="s">
        <v>323</v>
      </c>
      <c r="O78" s="11" t="s">
        <v>197</v>
      </c>
      <c r="P78" s="11" t="s">
        <v>34</v>
      </c>
      <c r="Q78" s="11" t="s">
        <v>198</v>
      </c>
      <c r="R78" s="15"/>
    </row>
    <row r="79" s="2" customFormat="1" ht="76.5" spans="1:18">
      <c r="A79" s="11">
        <v>46</v>
      </c>
      <c r="B79" s="11" t="s">
        <v>21</v>
      </c>
      <c r="C79" s="11" t="s">
        <v>22</v>
      </c>
      <c r="D79" s="11" t="s">
        <v>325</v>
      </c>
      <c r="E79" s="11" t="s">
        <v>193</v>
      </c>
      <c r="F79" s="11" t="s">
        <v>25</v>
      </c>
      <c r="G79" s="11" t="s">
        <v>326</v>
      </c>
      <c r="H79" s="11" t="s">
        <v>38</v>
      </c>
      <c r="I79" s="11" t="s">
        <v>270</v>
      </c>
      <c r="J79" s="11" t="s">
        <v>327</v>
      </c>
      <c r="K79" s="12">
        <v>163</v>
      </c>
      <c r="L79" s="11" t="s">
        <v>30</v>
      </c>
      <c r="M79" s="11" t="str">
        <f t="shared" si="2"/>
        <v>绿洲街道张文卿村村民</v>
      </c>
      <c r="N79" s="11" t="s">
        <v>326</v>
      </c>
      <c r="O79" s="11" t="s">
        <v>197</v>
      </c>
      <c r="P79" s="11" t="s">
        <v>34</v>
      </c>
      <c r="Q79" s="11" t="s">
        <v>198</v>
      </c>
      <c r="R79" s="15"/>
    </row>
    <row r="80" s="2" customFormat="1" ht="76.5" spans="1:18">
      <c r="A80" s="11">
        <v>47</v>
      </c>
      <c r="B80" s="11" t="s">
        <v>21</v>
      </c>
      <c r="C80" s="11" t="s">
        <v>22</v>
      </c>
      <c r="D80" s="11" t="s">
        <v>328</v>
      </c>
      <c r="E80" s="5" t="s">
        <v>193</v>
      </c>
      <c r="F80" s="11" t="s">
        <v>25</v>
      </c>
      <c r="G80" s="11" t="s">
        <v>329</v>
      </c>
      <c r="H80" s="11" t="s">
        <v>38</v>
      </c>
      <c r="I80" s="11" t="s">
        <v>60</v>
      </c>
      <c r="J80" s="11" t="s">
        <v>330</v>
      </c>
      <c r="K80" s="12">
        <v>20</v>
      </c>
      <c r="L80" s="11" t="s">
        <v>30</v>
      </c>
      <c r="M80" s="11" t="str">
        <f t="shared" si="2"/>
        <v>龙塘镇黄大庄村村民</v>
      </c>
      <c r="N80" s="11" t="s">
        <v>329</v>
      </c>
      <c r="O80" s="11" t="s">
        <v>197</v>
      </c>
      <c r="P80" s="11" t="s">
        <v>34</v>
      </c>
      <c r="Q80" s="11" t="s">
        <v>198</v>
      </c>
      <c r="R80" s="15"/>
    </row>
    <row r="81" s="2" customFormat="1" ht="164" customHeight="1" spans="1:18">
      <c r="A81" s="11">
        <v>48</v>
      </c>
      <c r="B81" s="11" t="s">
        <v>21</v>
      </c>
      <c r="C81" s="11" t="s">
        <v>22</v>
      </c>
      <c r="D81" s="11" t="s">
        <v>331</v>
      </c>
      <c r="E81" s="5" t="s">
        <v>193</v>
      </c>
      <c r="F81" s="11" t="s">
        <v>25</v>
      </c>
      <c r="G81" s="11" t="s">
        <v>332</v>
      </c>
      <c r="H81" s="11" t="s">
        <v>38</v>
      </c>
      <c r="I81" s="11" t="s">
        <v>60</v>
      </c>
      <c r="J81" s="11" t="s">
        <v>333</v>
      </c>
      <c r="K81" s="12">
        <v>20</v>
      </c>
      <c r="L81" s="11" t="s">
        <v>30</v>
      </c>
      <c r="M81" s="11" t="str">
        <f t="shared" si="2"/>
        <v>龙塘镇董庄村村民</v>
      </c>
      <c r="N81" s="11" t="s">
        <v>332</v>
      </c>
      <c r="O81" s="11" t="s">
        <v>334</v>
      </c>
      <c r="P81" s="11" t="s">
        <v>34</v>
      </c>
      <c r="Q81" s="11" t="s">
        <v>198</v>
      </c>
      <c r="R81" s="15"/>
    </row>
    <row r="82" s="2" customFormat="1" ht="82" customHeight="1" spans="1:18">
      <c r="A82" s="11">
        <v>49</v>
      </c>
      <c r="B82" s="11" t="s">
        <v>21</v>
      </c>
      <c r="C82" s="11" t="s">
        <v>22</v>
      </c>
      <c r="D82" s="11" t="s">
        <v>335</v>
      </c>
      <c r="E82" s="11" t="s">
        <v>50</v>
      </c>
      <c r="F82" s="11" t="s">
        <v>25</v>
      </c>
      <c r="G82" s="11" t="s">
        <v>59</v>
      </c>
      <c r="H82" s="11" t="s">
        <v>38</v>
      </c>
      <c r="I82" s="11" t="s">
        <v>60</v>
      </c>
      <c r="J82" s="11" t="s">
        <v>336</v>
      </c>
      <c r="K82" s="12">
        <v>100</v>
      </c>
      <c r="L82" s="11" t="s">
        <v>30</v>
      </c>
      <c r="M82" s="11" t="s">
        <v>337</v>
      </c>
      <c r="N82" s="11" t="s">
        <v>59</v>
      </c>
      <c r="O82" s="11" t="s">
        <v>197</v>
      </c>
      <c r="P82" s="11" t="s">
        <v>34</v>
      </c>
      <c r="Q82" s="11" t="s">
        <v>198</v>
      </c>
      <c r="R82" s="11"/>
    </row>
    <row r="83" s="2" customFormat="1" ht="114.75" spans="1:18">
      <c r="A83" s="11">
        <v>50</v>
      </c>
      <c r="B83" s="11" t="s">
        <v>21</v>
      </c>
      <c r="C83" s="11" t="s">
        <v>22</v>
      </c>
      <c r="D83" s="11" t="s">
        <v>338</v>
      </c>
      <c r="E83" s="5" t="s">
        <v>193</v>
      </c>
      <c r="F83" s="11" t="s">
        <v>25</v>
      </c>
      <c r="G83" s="11" t="s">
        <v>339</v>
      </c>
      <c r="H83" s="11" t="s">
        <v>340</v>
      </c>
      <c r="I83" s="11" t="s">
        <v>321</v>
      </c>
      <c r="J83" s="11" t="s">
        <v>341</v>
      </c>
      <c r="K83" s="12">
        <v>97.6</v>
      </c>
      <c r="L83" s="11" t="s">
        <v>30</v>
      </c>
      <c r="M83" s="11" t="str">
        <f t="shared" ref="M83:M85" si="3">G83&amp;"村民"</f>
        <v>程庄镇葛庄村村民</v>
      </c>
      <c r="N83" s="11" t="s">
        <v>339</v>
      </c>
      <c r="O83" s="11" t="s">
        <v>197</v>
      </c>
      <c r="P83" s="11" t="s">
        <v>34</v>
      </c>
      <c r="Q83" s="11" t="s">
        <v>198</v>
      </c>
      <c r="R83" s="15"/>
    </row>
    <row r="84" s="2" customFormat="1" ht="110" customHeight="1" spans="1:18">
      <c r="A84" s="11">
        <v>51</v>
      </c>
      <c r="B84" s="11" t="s">
        <v>21</v>
      </c>
      <c r="C84" s="11" t="s">
        <v>22</v>
      </c>
      <c r="D84" s="11" t="s">
        <v>342</v>
      </c>
      <c r="E84" s="5" t="s">
        <v>193</v>
      </c>
      <c r="F84" s="11" t="s">
        <v>25</v>
      </c>
      <c r="G84" s="11" t="s">
        <v>343</v>
      </c>
      <c r="H84" s="11" t="s">
        <v>340</v>
      </c>
      <c r="I84" s="11" t="s">
        <v>321</v>
      </c>
      <c r="J84" s="11" t="s">
        <v>344</v>
      </c>
      <c r="K84" s="12">
        <v>70</v>
      </c>
      <c r="L84" s="11" t="s">
        <v>30</v>
      </c>
      <c r="M84" s="11" t="str">
        <f t="shared" si="3"/>
        <v>程庄镇彭庄村村民</v>
      </c>
      <c r="N84" s="11" t="s">
        <v>343</v>
      </c>
      <c r="O84" s="11" t="s">
        <v>197</v>
      </c>
      <c r="P84" s="11" t="s">
        <v>34</v>
      </c>
      <c r="Q84" s="11" t="s">
        <v>198</v>
      </c>
      <c r="R84" s="15"/>
    </row>
    <row r="85" s="2" customFormat="1" ht="144" customHeight="1" spans="1:18">
      <c r="A85" s="11">
        <v>52</v>
      </c>
      <c r="B85" s="11" t="s">
        <v>21</v>
      </c>
      <c r="C85" s="11" t="s">
        <v>22</v>
      </c>
      <c r="D85" s="11" t="s">
        <v>345</v>
      </c>
      <c r="E85" s="5" t="s">
        <v>193</v>
      </c>
      <c r="F85" s="11" t="s">
        <v>25</v>
      </c>
      <c r="G85" s="11" t="s">
        <v>346</v>
      </c>
      <c r="H85" s="11" t="s">
        <v>347</v>
      </c>
      <c r="I85" s="11" t="s">
        <v>125</v>
      </c>
      <c r="J85" s="11" t="s">
        <v>348</v>
      </c>
      <c r="K85" s="12">
        <v>270</v>
      </c>
      <c r="L85" s="11" t="s">
        <v>30</v>
      </c>
      <c r="M85" s="11" t="str">
        <f t="shared" si="3"/>
        <v>北关镇韩海子村、丁道口村、芦楼村村民</v>
      </c>
      <c r="N85" s="11" t="s">
        <v>346</v>
      </c>
      <c r="O85" s="11" t="s">
        <v>197</v>
      </c>
      <c r="P85" s="11" t="s">
        <v>34</v>
      </c>
      <c r="Q85" s="11" t="s">
        <v>198</v>
      </c>
      <c r="R85" s="15"/>
    </row>
    <row r="86" s="2" customFormat="1" ht="38.25" spans="1:18">
      <c r="A86" s="11"/>
      <c r="B86" s="14"/>
      <c r="C86" s="14"/>
      <c r="D86" s="11" t="s">
        <v>349</v>
      </c>
      <c r="E86" s="14"/>
      <c r="F86" s="14"/>
      <c r="G86" s="14"/>
      <c r="H86" s="15"/>
      <c r="I86" s="14"/>
      <c r="J86" s="14"/>
      <c r="K86" s="12">
        <f>SUM(K87:K88)</f>
        <v>940</v>
      </c>
      <c r="L86" s="14"/>
      <c r="M86" s="14"/>
      <c r="N86" s="14"/>
      <c r="O86" s="14"/>
      <c r="P86" s="14"/>
      <c r="Q86" s="14"/>
      <c r="R86" s="15"/>
    </row>
    <row r="87" s="2" customFormat="1" ht="390" customHeight="1" spans="1:18">
      <c r="A87" s="11">
        <v>53</v>
      </c>
      <c r="B87" s="11" t="s">
        <v>21</v>
      </c>
      <c r="C87" s="11" t="s">
        <v>22</v>
      </c>
      <c r="D87" s="11" t="s">
        <v>350</v>
      </c>
      <c r="E87" s="11" t="s">
        <v>351</v>
      </c>
      <c r="F87" s="11" t="s">
        <v>25</v>
      </c>
      <c r="G87" s="11" t="s">
        <v>26</v>
      </c>
      <c r="H87" s="11" t="s">
        <v>144</v>
      </c>
      <c r="I87" s="11" t="s">
        <v>88</v>
      </c>
      <c r="J87" s="11" t="s">
        <v>352</v>
      </c>
      <c r="K87" s="12">
        <v>840</v>
      </c>
      <c r="L87" s="11" t="s">
        <v>30</v>
      </c>
      <c r="M87" s="11" t="s">
        <v>353</v>
      </c>
      <c r="N87" s="11" t="s">
        <v>32</v>
      </c>
      <c r="O87" s="11" t="s">
        <v>354</v>
      </c>
      <c r="P87" s="11" t="s">
        <v>34</v>
      </c>
      <c r="Q87" s="11" t="s">
        <v>355</v>
      </c>
      <c r="R87" s="21"/>
    </row>
    <row r="88" s="2" customFormat="1" ht="138" customHeight="1" spans="1:18">
      <c r="A88" s="11">
        <v>54</v>
      </c>
      <c r="B88" s="11" t="s">
        <v>21</v>
      </c>
      <c r="C88" s="11" t="s">
        <v>22</v>
      </c>
      <c r="D88" s="11" t="s">
        <v>356</v>
      </c>
      <c r="E88" s="11" t="s">
        <v>351</v>
      </c>
      <c r="F88" s="11" t="s">
        <v>25</v>
      </c>
      <c r="G88" s="11" t="s">
        <v>339</v>
      </c>
      <c r="H88" s="11" t="s">
        <v>340</v>
      </c>
      <c r="I88" s="11" t="s">
        <v>321</v>
      </c>
      <c r="J88" s="11" t="s">
        <v>357</v>
      </c>
      <c r="K88" s="11">
        <v>100</v>
      </c>
      <c r="L88" s="11" t="s">
        <v>30</v>
      </c>
      <c r="M88" s="11" t="s">
        <v>358</v>
      </c>
      <c r="N88" s="11" t="s">
        <v>339</v>
      </c>
      <c r="O88" s="11" t="s">
        <v>359</v>
      </c>
      <c r="P88" s="11" t="s">
        <v>34</v>
      </c>
      <c r="Q88" s="11" t="s">
        <v>360</v>
      </c>
      <c r="R88" s="21"/>
    </row>
    <row r="89" s="2" customFormat="1" ht="38.25" spans="1:18">
      <c r="A89" s="11"/>
      <c r="B89" s="11"/>
      <c r="C89" s="11"/>
      <c r="D89" s="11" t="s">
        <v>361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21"/>
    </row>
    <row r="90" s="2" customFormat="1" ht="38.25" spans="1:18">
      <c r="A90" s="11"/>
      <c r="B90" s="11"/>
      <c r="C90" s="11"/>
      <c r="D90" s="11" t="s">
        <v>362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21"/>
    </row>
    <row r="91" s="2" customFormat="1" ht="38.25" spans="1:18">
      <c r="A91" s="11"/>
      <c r="B91" s="11"/>
      <c r="C91" s="11"/>
      <c r="D91" s="11" t="s">
        <v>363</v>
      </c>
      <c r="E91" s="11"/>
      <c r="F91" s="11"/>
      <c r="G91" s="11"/>
      <c r="H91" s="11"/>
      <c r="I91" s="11"/>
      <c r="J91" s="12"/>
      <c r="K91" s="12">
        <f>K92</f>
        <v>200.02</v>
      </c>
      <c r="L91" s="11"/>
      <c r="M91" s="11"/>
      <c r="N91" s="11"/>
      <c r="O91" s="11"/>
      <c r="P91" s="11"/>
      <c r="Q91" s="11"/>
      <c r="R91" s="21"/>
    </row>
    <row r="92" s="5" customFormat="1" ht="344.25" spans="1:18">
      <c r="A92" s="11">
        <v>55</v>
      </c>
      <c r="B92" s="11" t="s">
        <v>21</v>
      </c>
      <c r="C92" s="11" t="s">
        <v>22</v>
      </c>
      <c r="D92" s="11" t="s">
        <v>364</v>
      </c>
      <c r="E92" s="11" t="s">
        <v>365</v>
      </c>
      <c r="F92" s="11" t="s">
        <v>366</v>
      </c>
      <c r="G92" s="11" t="s">
        <v>367</v>
      </c>
      <c r="H92" s="11" t="s">
        <v>144</v>
      </c>
      <c r="I92" s="11"/>
      <c r="J92" s="11" t="s">
        <v>368</v>
      </c>
      <c r="K92" s="12">
        <v>200.02</v>
      </c>
      <c r="L92" s="11" t="s">
        <v>30</v>
      </c>
      <c r="M92" s="11"/>
      <c r="N92" s="11" t="s">
        <v>32</v>
      </c>
      <c r="O92" s="11"/>
      <c r="P92" s="11"/>
      <c r="Q92" s="11"/>
      <c r="R92" s="11"/>
    </row>
    <row r="93" customFormat="1" customHeight="1" spans="1:18">
      <c r="A93" s="6"/>
      <c r="B93" s="6"/>
      <c r="C93" s="6"/>
      <c r="D93" s="7"/>
      <c r="E93" s="6"/>
      <c r="F93" s="6"/>
      <c r="G93" s="6"/>
      <c r="H93" s="6"/>
      <c r="I93" s="6"/>
      <c r="J93" s="6"/>
      <c r="K93" s="8"/>
      <c r="L93" s="6"/>
      <c r="M93" s="6"/>
      <c r="N93" s="9"/>
      <c r="O93" s="9"/>
      <c r="P93" s="6"/>
      <c r="Q93" s="9"/>
      <c r="R93" s="6"/>
    </row>
    <row r="94" ht="14.25"/>
    <row r="95" ht="14.25"/>
    <row r="96" ht="14.25"/>
  </sheetData>
  <sheetProtection selectLockedCells="1" selectUnlockedCells="1"/>
  <autoFilter xmlns:etc="http://www.wps.cn/officeDocument/2017/etCustomData" ref="B2:R92" etc:filterBottomFollowUsedRange="0">
    <extLst/>
  </autoFilter>
  <mergeCells count="1">
    <mergeCell ref="A1:R2"/>
  </mergeCells>
  <pageMargins left="0.75" right="0.75" top="1" bottom="1" header="0.5" footer="0.5"/>
  <pageSetup paperSize="9" scale="17" fitToHeight="0" orientation="landscape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2026年库统计表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</dc:creator>
  <cp:lastModifiedBy>月凉如水艳阳天</cp:lastModifiedBy>
  <dcterms:created xsi:type="dcterms:W3CDTF">2018-11-05T02:55:00Z</dcterms:created>
  <dcterms:modified xsi:type="dcterms:W3CDTF">2026-06-18T01:35:37Z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7D0A35CAA430402485886FFB07724399_13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